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5315" windowHeight="826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18" i="2" l="1"/>
  <c r="I26" i="2"/>
  <c r="I17" i="2"/>
  <c r="I32" i="2"/>
  <c r="I25" i="2"/>
  <c r="I20" i="2"/>
  <c r="I29" i="2"/>
  <c r="I28" i="2"/>
  <c r="I19" i="2"/>
  <c r="I16" i="2"/>
  <c r="I30" i="2"/>
  <c r="I24" i="2"/>
  <c r="I14" i="2"/>
  <c r="I9" i="2"/>
  <c r="I27" i="2"/>
  <c r="I22" i="2"/>
  <c r="I21" i="2"/>
  <c r="I13" i="2"/>
  <c r="I6" i="2"/>
  <c r="I12" i="2"/>
  <c r="I8" i="2"/>
  <c r="I15" i="2"/>
  <c r="I7" i="2"/>
  <c r="I11" i="2"/>
  <c r="I23" i="2"/>
  <c r="I10" i="2"/>
  <c r="I31" i="2"/>
  <c r="A66" i="2" l="1"/>
  <c r="D65" i="2" l="1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1" i="2"/>
  <c r="D40" i="2"/>
  <c r="D39" i="2"/>
  <c r="D38" i="2"/>
  <c r="D37" i="2"/>
  <c r="C65" i="2"/>
  <c r="E65" i="2" s="1"/>
  <c r="C64" i="2"/>
  <c r="E64" i="2" s="1"/>
  <c r="C63" i="2"/>
  <c r="E63" i="2" s="1"/>
  <c r="C62" i="2"/>
  <c r="E62" i="2" s="1"/>
  <c r="C61" i="2"/>
  <c r="E61" i="2" s="1"/>
  <c r="C60" i="2"/>
  <c r="E60" i="2" s="1"/>
  <c r="C59" i="2"/>
  <c r="E59" i="2" s="1"/>
  <c r="C58" i="2"/>
  <c r="E58" i="2" s="1"/>
  <c r="C57" i="2"/>
  <c r="E57" i="2" s="1"/>
  <c r="C56" i="2"/>
  <c r="E56" i="2" s="1"/>
  <c r="C55" i="2"/>
  <c r="E55" i="2" s="1"/>
  <c r="C54" i="2"/>
  <c r="E54" i="2" s="1"/>
  <c r="C53" i="2"/>
  <c r="E53" i="2" s="1"/>
  <c r="C52" i="2"/>
  <c r="E52" i="2" s="1"/>
  <c r="C51" i="2"/>
  <c r="E51" i="2" s="1"/>
  <c r="C50" i="2"/>
  <c r="E50" i="2" s="1"/>
  <c r="C49" i="2"/>
  <c r="E49" i="2" s="1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A41" i="2"/>
  <c r="C40" i="2"/>
  <c r="E40" i="2" s="1"/>
  <c r="C39" i="2"/>
  <c r="E39" i="2" s="1"/>
  <c r="C38" i="2"/>
  <c r="E38" i="2" s="1"/>
  <c r="C37" i="2"/>
  <c r="F105" i="3"/>
  <c r="A105" i="3"/>
  <c r="E104" i="3"/>
  <c r="D104" i="3"/>
  <c r="F104" i="3" s="1"/>
  <c r="E103" i="3"/>
  <c r="D103" i="3"/>
  <c r="F103" i="3" s="1"/>
  <c r="E102" i="3"/>
  <c r="D102" i="3"/>
  <c r="F102" i="3" s="1"/>
  <c r="E101" i="3"/>
  <c r="D101" i="3"/>
  <c r="F101" i="3" s="1"/>
  <c r="E100" i="3"/>
  <c r="D100" i="3"/>
  <c r="F100" i="3" s="1"/>
  <c r="E99" i="3"/>
  <c r="D99" i="3"/>
  <c r="F99" i="3" s="1"/>
  <c r="E98" i="3"/>
  <c r="D98" i="3"/>
  <c r="F98" i="3" s="1"/>
  <c r="E97" i="3"/>
  <c r="D97" i="3"/>
  <c r="F97" i="3" s="1"/>
  <c r="E96" i="3"/>
  <c r="D96" i="3"/>
  <c r="F96" i="3" s="1"/>
  <c r="E95" i="3"/>
  <c r="D95" i="3"/>
  <c r="F95" i="3" s="1"/>
  <c r="E94" i="3"/>
  <c r="D94" i="3"/>
  <c r="F94" i="3" s="1"/>
  <c r="E93" i="3"/>
  <c r="D93" i="3"/>
  <c r="F93" i="3" s="1"/>
  <c r="E92" i="3"/>
  <c r="D92" i="3"/>
  <c r="F92" i="3" s="1"/>
  <c r="E91" i="3"/>
  <c r="D91" i="3"/>
  <c r="F91" i="3" s="1"/>
  <c r="E90" i="3"/>
  <c r="D90" i="3"/>
  <c r="F90" i="3" s="1"/>
  <c r="E89" i="3"/>
  <c r="D89" i="3"/>
  <c r="F89" i="3" s="1"/>
  <c r="E88" i="3"/>
  <c r="D88" i="3"/>
  <c r="F88" i="3" s="1"/>
  <c r="E87" i="3"/>
  <c r="D87" i="3"/>
  <c r="F87" i="3" s="1"/>
  <c r="E86" i="3"/>
  <c r="D86" i="3"/>
  <c r="F86" i="3" s="1"/>
  <c r="E85" i="3"/>
  <c r="D85" i="3"/>
  <c r="F85" i="3" s="1"/>
  <c r="E84" i="3"/>
  <c r="D84" i="3"/>
  <c r="F84" i="3" s="1"/>
  <c r="E83" i="3"/>
  <c r="D83" i="3"/>
  <c r="F83" i="3" s="1"/>
  <c r="E82" i="3"/>
  <c r="D82" i="3"/>
  <c r="F82" i="3" s="1"/>
  <c r="E81" i="3"/>
  <c r="D81" i="3"/>
  <c r="F81" i="3" s="1"/>
  <c r="E80" i="3"/>
  <c r="D80" i="3"/>
  <c r="F80" i="3" s="1"/>
  <c r="E79" i="3"/>
  <c r="D79" i="3"/>
  <c r="F79" i="3" s="1"/>
  <c r="E78" i="3"/>
  <c r="D78" i="3"/>
  <c r="F78" i="3" s="1"/>
  <c r="E77" i="3"/>
  <c r="D77" i="3"/>
  <c r="F77" i="3" s="1"/>
  <c r="E76" i="3"/>
  <c r="D76" i="3"/>
  <c r="F76" i="3" s="1"/>
  <c r="E75" i="3"/>
  <c r="D75" i="3"/>
  <c r="F75" i="3" s="1"/>
  <c r="E74" i="3"/>
  <c r="D74" i="3"/>
  <c r="F74" i="3" s="1"/>
  <c r="E73" i="3"/>
  <c r="D73" i="3"/>
  <c r="F73" i="3" s="1"/>
  <c r="E72" i="3"/>
  <c r="D72" i="3"/>
  <c r="F72" i="3" s="1"/>
  <c r="E71" i="3"/>
  <c r="D71" i="3"/>
  <c r="F71" i="3" s="1"/>
  <c r="E70" i="3"/>
  <c r="D70" i="3"/>
  <c r="F70" i="3" s="1"/>
  <c r="E69" i="3"/>
  <c r="D69" i="3"/>
  <c r="F69" i="3" s="1"/>
  <c r="E68" i="3"/>
  <c r="D68" i="3"/>
  <c r="F68" i="3" s="1"/>
  <c r="E67" i="3"/>
  <c r="D67" i="3"/>
  <c r="F67" i="3" s="1"/>
  <c r="E66" i="3"/>
  <c r="D66" i="3"/>
  <c r="F66" i="3" s="1"/>
  <c r="E65" i="3"/>
  <c r="D65" i="3"/>
  <c r="F65" i="3" s="1"/>
  <c r="E64" i="3"/>
  <c r="D64" i="3"/>
  <c r="F64" i="3" s="1"/>
  <c r="E63" i="3"/>
  <c r="D63" i="3"/>
  <c r="F63" i="3" s="1"/>
  <c r="E62" i="3"/>
  <c r="D62" i="3"/>
  <c r="F62" i="3" s="1"/>
  <c r="E61" i="3"/>
  <c r="D61" i="3"/>
  <c r="F61" i="3" s="1"/>
  <c r="E60" i="3"/>
  <c r="D60" i="3"/>
  <c r="F60" i="3" s="1"/>
  <c r="E59" i="3"/>
  <c r="D59" i="3"/>
  <c r="F59" i="3" s="1"/>
  <c r="E58" i="3"/>
  <c r="D58" i="3"/>
  <c r="F58" i="3" s="1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105" i="3" s="1"/>
  <c r="F53" i="3"/>
  <c r="C53" i="3"/>
  <c r="A53" i="3"/>
  <c r="C17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38" i="2" l="1"/>
  <c r="F39" i="2"/>
  <c r="F45" i="2"/>
  <c r="F47" i="2"/>
  <c r="F49" i="2"/>
  <c r="F51" i="2"/>
  <c r="F53" i="2"/>
  <c r="F55" i="2"/>
  <c r="F57" i="2"/>
  <c r="F59" i="2"/>
  <c r="F61" i="2"/>
  <c r="F63" i="2"/>
  <c r="F64" i="2"/>
  <c r="E37" i="2"/>
  <c r="F37" i="2" s="1"/>
  <c r="F40" i="2"/>
  <c r="F43" i="2"/>
  <c r="F44" i="2"/>
  <c r="F46" i="2"/>
  <c r="F48" i="2"/>
  <c r="F50" i="2"/>
  <c r="F52" i="2"/>
  <c r="F54" i="2"/>
  <c r="F56" i="2"/>
  <c r="F58" i="2"/>
  <c r="F60" i="2"/>
  <c r="F62" i="2"/>
  <c r="F65" i="2"/>
  <c r="C33" i="2"/>
  <c r="C41" i="2" s="1"/>
  <c r="E41" i="2" s="1"/>
  <c r="F41" i="2" s="1"/>
  <c r="C16" i="3"/>
  <c r="C30" i="3"/>
  <c r="C51" i="3"/>
  <c r="C11" i="3"/>
  <c r="C43" i="3"/>
  <c r="C35" i="3"/>
  <c r="C19" i="3"/>
  <c r="C15" i="3"/>
  <c r="C7" i="3"/>
  <c r="C29" i="3"/>
  <c r="C28" i="3"/>
  <c r="C23" i="3"/>
  <c r="C6" i="3"/>
  <c r="C34" i="3"/>
  <c r="C8" i="3"/>
  <c r="C21" i="3"/>
  <c r="C39" i="3"/>
  <c r="C18" i="3"/>
  <c r="C41" i="3"/>
  <c r="C47" i="3"/>
  <c r="C40" i="3"/>
  <c r="C42" i="3"/>
  <c r="C9" i="3"/>
  <c r="C25" i="3"/>
  <c r="C22" i="3"/>
  <c r="C13" i="3"/>
  <c r="C33" i="3"/>
  <c r="C50" i="3"/>
  <c r="C20" i="3"/>
  <c r="C10" i="3"/>
  <c r="C27" i="3"/>
  <c r="C46" i="3"/>
  <c r="C24" i="3"/>
  <c r="C12" i="3"/>
  <c r="C14" i="3"/>
  <c r="C48" i="3"/>
  <c r="C38" i="3"/>
  <c r="C49" i="3"/>
  <c r="C26" i="3"/>
  <c r="C37" i="3"/>
  <c r="C45" i="3"/>
  <c r="C36" i="3"/>
  <c r="C32" i="3"/>
  <c r="C31" i="3"/>
  <c r="C44" i="3"/>
  <c r="C52" i="3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F66" i="2" l="1"/>
  <c r="E33" i="2"/>
  <c r="D33" i="1"/>
  <c r="G7" i="1"/>
  <c r="F7" i="1"/>
  <c r="H7" i="1" s="1"/>
  <c r="I7" i="1" s="1"/>
  <c r="G8" i="1"/>
  <c r="F8" i="1"/>
  <c r="H8" i="1" s="1"/>
  <c r="I8" i="1" s="1"/>
  <c r="G9" i="1"/>
  <c r="F9" i="1"/>
  <c r="H9" i="1" s="1"/>
  <c r="I9" i="1" s="1"/>
  <c r="G11" i="1"/>
  <c r="F11" i="1"/>
  <c r="H11" i="1" s="1"/>
  <c r="I11" i="1" s="1"/>
  <c r="G13" i="1"/>
  <c r="F13" i="1"/>
  <c r="H13" i="1" s="1"/>
  <c r="I13" i="1" s="1"/>
  <c r="G15" i="1"/>
  <c r="F15" i="1"/>
  <c r="H15" i="1" s="1"/>
  <c r="I15" i="1" s="1"/>
  <c r="G16" i="1"/>
  <c r="F16" i="1"/>
  <c r="H16" i="1" s="1"/>
  <c r="I16" i="1" s="1"/>
  <c r="G17" i="1"/>
  <c r="F17" i="1"/>
  <c r="H17" i="1" s="1"/>
  <c r="I17" i="1" s="1"/>
  <c r="G18" i="1"/>
  <c r="F18" i="1"/>
  <c r="H18" i="1" s="1"/>
  <c r="I18" i="1" s="1"/>
  <c r="G19" i="1"/>
  <c r="F19" i="1"/>
  <c r="H19" i="1" s="1"/>
  <c r="I19" i="1" s="1"/>
  <c r="G20" i="1"/>
  <c r="F20" i="1"/>
  <c r="H20" i="1" s="1"/>
  <c r="I20" i="1" s="1"/>
  <c r="G21" i="1"/>
  <c r="F21" i="1"/>
  <c r="H21" i="1" s="1"/>
  <c r="I21" i="1" s="1"/>
  <c r="G22" i="1"/>
  <c r="F22" i="1"/>
  <c r="H22" i="1" s="1"/>
  <c r="I22" i="1" s="1"/>
  <c r="E31" i="1"/>
  <c r="E30" i="1"/>
  <c r="E28" i="1"/>
  <c r="E27" i="1"/>
</calcChain>
</file>

<file path=xl/sharedStrings.xml><?xml version="1.0" encoding="utf-8"?>
<sst xmlns="http://schemas.openxmlformats.org/spreadsheetml/2006/main" count="74" uniqueCount="40">
  <si>
    <t>Knielinger See</t>
  </si>
  <si>
    <t>13:17 Uhr</t>
  </si>
  <si>
    <t>230 cm Sichttiefe</t>
  </si>
  <si>
    <t>Tiefe (m)</t>
  </si>
  <si>
    <t>Temperatur</t>
  </si>
  <si>
    <r>
      <t>(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C)</t>
    </r>
  </si>
  <si>
    <t xml:space="preserve">Flasche </t>
  </si>
  <si>
    <t>Nr</t>
  </si>
  <si>
    <t>Inhalt</t>
  </si>
  <si>
    <t>(ml)</t>
  </si>
  <si>
    <t>Grund</t>
  </si>
  <si>
    <t>Titrisol</t>
  </si>
  <si>
    <t>muffelt</t>
  </si>
  <si>
    <t xml:space="preserve">mg O2/Liter </t>
  </si>
  <si>
    <t>gleich</t>
  </si>
  <si>
    <t>n*F*80/V-v</t>
  </si>
  <si>
    <t>1,7*80/118,6*2</t>
  </si>
  <si>
    <t>1,7*80</t>
  </si>
  <si>
    <t>118,6*2</t>
  </si>
  <si>
    <t>136/237,2</t>
  </si>
  <si>
    <t>mg O2 pro Liter</t>
  </si>
  <si>
    <t>0,5 mg/L O2</t>
  </si>
  <si>
    <t>100 % Sättigung</t>
  </si>
  <si>
    <t>1,7*0,08*1000</t>
  </si>
  <si>
    <t xml:space="preserve">Knielinger See </t>
  </si>
  <si>
    <t>Messungen der Länge mit dem 4er Objektiv</t>
  </si>
  <si>
    <t>Cyclop</t>
  </si>
  <si>
    <t>Teilstriche</t>
  </si>
  <si>
    <t>Calanoid</t>
  </si>
  <si>
    <t>D. galeata</t>
  </si>
  <si>
    <t>1-6 m</t>
  </si>
  <si>
    <t>7-9 m</t>
  </si>
  <si>
    <t>mean</t>
  </si>
  <si>
    <t>sortiert</t>
  </si>
  <si>
    <t>n</t>
  </si>
  <si>
    <t>Berechnug der Biomasse</t>
  </si>
  <si>
    <t>Sauerstoff</t>
  </si>
  <si>
    <t>(mg/l)</t>
  </si>
  <si>
    <t>(m)</t>
  </si>
  <si>
    <t>Tiefe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</si>
</sst>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Tabelle1!$M$59:$M$60</c:f>
              <c:strCache>
                <c:ptCount val="1"/>
                <c:pt idx="0">
                  <c:v>Tiefe (m)</c:v>
                </c:pt>
              </c:strCache>
            </c:strRef>
          </c:tx>
          <c:spPr>
            <a:ln w="28575">
              <a:noFill/>
            </a:ln>
          </c:spPr>
          <c:xVal>
            <c:numRef>
              <c:f>Tabelle1!$L$61:$L$78</c:f>
              <c:numCache>
                <c:formatCode>General</c:formatCode>
                <c:ptCount val="18"/>
                <c:pt idx="0">
                  <c:v>22</c:v>
                </c:pt>
                <c:pt idx="2">
                  <c:v>19</c:v>
                </c:pt>
                <c:pt idx="4">
                  <c:v>19</c:v>
                </c:pt>
                <c:pt idx="5">
                  <c:v>18</c:v>
                </c:pt>
                <c:pt idx="6">
                  <c:v>15</c:v>
                </c:pt>
                <c:pt idx="7">
                  <c:v>11</c:v>
                </c:pt>
                <c:pt idx="8">
                  <c:v>9</c:v>
                </c:pt>
                <c:pt idx="9">
                  <c:v>8</c:v>
                </c:pt>
                <c:pt idx="10">
                  <c:v>7.5</c:v>
                </c:pt>
                <c:pt idx="11">
                  <c:v>7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</c:numCache>
            </c:numRef>
          </c:xVal>
          <c:yVal>
            <c:numRef>
              <c:f>Tabelle1!$M$61:$M$78</c:f>
              <c:numCache>
                <c:formatCode>General</c:formatCode>
                <c:ptCount val="18"/>
                <c:pt idx="0">
                  <c:v>-1</c:v>
                </c:pt>
                <c:pt idx="1">
                  <c:v>-2</c:v>
                </c:pt>
                <c:pt idx="2">
                  <c:v>-3</c:v>
                </c:pt>
                <c:pt idx="3">
                  <c:v>-4</c:v>
                </c:pt>
                <c:pt idx="4">
                  <c:v>-5</c:v>
                </c:pt>
                <c:pt idx="5">
                  <c:v>-6</c:v>
                </c:pt>
                <c:pt idx="6">
                  <c:v>-7</c:v>
                </c:pt>
                <c:pt idx="7">
                  <c:v>-8</c:v>
                </c:pt>
                <c:pt idx="8">
                  <c:v>-9</c:v>
                </c:pt>
                <c:pt idx="9">
                  <c:v>-10</c:v>
                </c:pt>
                <c:pt idx="10">
                  <c:v>-11</c:v>
                </c:pt>
                <c:pt idx="11">
                  <c:v>-12</c:v>
                </c:pt>
                <c:pt idx="12">
                  <c:v>-13</c:v>
                </c:pt>
                <c:pt idx="13">
                  <c:v>-14</c:v>
                </c:pt>
                <c:pt idx="14">
                  <c:v>-15</c:v>
                </c:pt>
                <c:pt idx="15">
                  <c:v>-16</c:v>
                </c:pt>
                <c:pt idx="16">
                  <c:v>-17</c:v>
                </c:pt>
                <c:pt idx="17">
                  <c:v>-18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848"/>
        <c:axId val="174962176"/>
      </c:scatterChart>
      <c:valAx>
        <c:axId val="17606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4962176"/>
        <c:crosses val="autoZero"/>
        <c:crossBetween val="midCat"/>
      </c:valAx>
      <c:valAx>
        <c:axId val="174962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60628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Tabelle1!$F$59:$F$60</c:f>
              <c:strCache>
                <c:ptCount val="1"/>
                <c:pt idx="0">
                  <c:v>Temperatur (°C)</c:v>
                </c:pt>
              </c:strCache>
            </c:strRef>
          </c:tx>
          <c:spPr>
            <a:ln w="28575">
              <a:noFill/>
            </a:ln>
          </c:spPr>
          <c:xVal>
            <c:numRef>
              <c:f>Tabelle1!$E$61:$E$78</c:f>
              <c:numCache>
                <c:formatCode>General</c:formatCode>
                <c:ptCount val="18"/>
                <c:pt idx="0">
                  <c:v>-1</c:v>
                </c:pt>
                <c:pt idx="1">
                  <c:v>-2</c:v>
                </c:pt>
                <c:pt idx="2">
                  <c:v>-3</c:v>
                </c:pt>
                <c:pt idx="3">
                  <c:v>-4</c:v>
                </c:pt>
                <c:pt idx="4">
                  <c:v>-5</c:v>
                </c:pt>
                <c:pt idx="5">
                  <c:v>-6</c:v>
                </c:pt>
                <c:pt idx="6">
                  <c:v>-7</c:v>
                </c:pt>
                <c:pt idx="7">
                  <c:v>-8</c:v>
                </c:pt>
                <c:pt idx="8">
                  <c:v>-9</c:v>
                </c:pt>
                <c:pt idx="9">
                  <c:v>-10</c:v>
                </c:pt>
                <c:pt idx="10">
                  <c:v>-11</c:v>
                </c:pt>
                <c:pt idx="11">
                  <c:v>-12</c:v>
                </c:pt>
                <c:pt idx="12">
                  <c:v>-13</c:v>
                </c:pt>
                <c:pt idx="13">
                  <c:v>-14</c:v>
                </c:pt>
                <c:pt idx="14">
                  <c:v>-15</c:v>
                </c:pt>
                <c:pt idx="15">
                  <c:v>-16</c:v>
                </c:pt>
                <c:pt idx="16">
                  <c:v>-17</c:v>
                </c:pt>
                <c:pt idx="17">
                  <c:v>-18</c:v>
                </c:pt>
              </c:numCache>
            </c:numRef>
          </c:xVal>
          <c:yVal>
            <c:numRef>
              <c:f>Tabelle1!$F$61:$F$78</c:f>
              <c:numCache>
                <c:formatCode>General</c:formatCode>
                <c:ptCount val="18"/>
                <c:pt idx="0">
                  <c:v>22</c:v>
                </c:pt>
                <c:pt idx="2">
                  <c:v>19</c:v>
                </c:pt>
                <c:pt idx="4">
                  <c:v>19</c:v>
                </c:pt>
                <c:pt idx="5">
                  <c:v>18</c:v>
                </c:pt>
                <c:pt idx="6">
                  <c:v>15</c:v>
                </c:pt>
                <c:pt idx="7">
                  <c:v>11</c:v>
                </c:pt>
                <c:pt idx="8">
                  <c:v>9</c:v>
                </c:pt>
                <c:pt idx="9">
                  <c:v>8</c:v>
                </c:pt>
                <c:pt idx="10">
                  <c:v>7.5</c:v>
                </c:pt>
                <c:pt idx="11">
                  <c:v>7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931584"/>
        <c:axId val="220930048"/>
      </c:scatterChart>
      <c:valAx>
        <c:axId val="22093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0930048"/>
        <c:crosses val="autoZero"/>
        <c:crossBetween val="midCat"/>
      </c:valAx>
      <c:valAx>
        <c:axId val="220930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09315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Tabelle1!$P$59:$P$60</c:f>
              <c:strCache>
                <c:ptCount val="1"/>
                <c:pt idx="0">
                  <c:v>Tiefe (m)</c:v>
                </c:pt>
              </c:strCache>
            </c:strRef>
          </c:tx>
          <c:spPr>
            <a:ln w="28575">
              <a:noFill/>
            </a:ln>
          </c:spPr>
          <c:xVal>
            <c:numRef>
              <c:f>Tabelle1!$O$61:$O$78</c:f>
              <c:numCache>
                <c:formatCode>General</c:formatCode>
                <c:ptCount val="18"/>
                <c:pt idx="0">
                  <c:v>4.8</c:v>
                </c:pt>
                <c:pt idx="2">
                  <c:v>4.8</c:v>
                </c:pt>
                <c:pt idx="4">
                  <c:v>1.4</c:v>
                </c:pt>
                <c:pt idx="6">
                  <c:v>1.4</c:v>
                </c:pt>
                <c:pt idx="8">
                  <c:v>1.4</c:v>
                </c:pt>
                <c:pt idx="10">
                  <c:v>1.4</c:v>
                </c:pt>
                <c:pt idx="11">
                  <c:v>1.3</c:v>
                </c:pt>
                <c:pt idx="12">
                  <c:v>1.1000000000000001</c:v>
                </c:pt>
                <c:pt idx="13">
                  <c:v>1</c:v>
                </c:pt>
                <c:pt idx="14">
                  <c:v>0.9</c:v>
                </c:pt>
                <c:pt idx="15">
                  <c:v>0.7</c:v>
                </c:pt>
                <c:pt idx="16">
                  <c:v>0.4</c:v>
                </c:pt>
                <c:pt idx="17">
                  <c:v>0.5</c:v>
                </c:pt>
              </c:numCache>
            </c:numRef>
          </c:xVal>
          <c:yVal>
            <c:numRef>
              <c:f>Tabelle1!$P$61:$P$78</c:f>
              <c:numCache>
                <c:formatCode>General</c:formatCode>
                <c:ptCount val="18"/>
                <c:pt idx="0">
                  <c:v>-1</c:v>
                </c:pt>
                <c:pt idx="1">
                  <c:v>-2</c:v>
                </c:pt>
                <c:pt idx="2">
                  <c:v>-3</c:v>
                </c:pt>
                <c:pt idx="3">
                  <c:v>-4</c:v>
                </c:pt>
                <c:pt idx="4">
                  <c:v>-5</c:v>
                </c:pt>
                <c:pt idx="5">
                  <c:v>-6</c:v>
                </c:pt>
                <c:pt idx="6">
                  <c:v>-7</c:v>
                </c:pt>
                <c:pt idx="7">
                  <c:v>-8</c:v>
                </c:pt>
                <c:pt idx="8">
                  <c:v>-9</c:v>
                </c:pt>
                <c:pt idx="9">
                  <c:v>-10</c:v>
                </c:pt>
                <c:pt idx="10">
                  <c:v>-11</c:v>
                </c:pt>
                <c:pt idx="11">
                  <c:v>-12</c:v>
                </c:pt>
                <c:pt idx="12">
                  <c:v>-13</c:v>
                </c:pt>
                <c:pt idx="13">
                  <c:v>-14</c:v>
                </c:pt>
                <c:pt idx="14">
                  <c:v>-15</c:v>
                </c:pt>
                <c:pt idx="15">
                  <c:v>-16</c:v>
                </c:pt>
                <c:pt idx="16">
                  <c:v>-17</c:v>
                </c:pt>
                <c:pt idx="17">
                  <c:v>-18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1388800"/>
        <c:axId val="220965120"/>
      </c:scatterChart>
      <c:valAx>
        <c:axId val="22138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0965120"/>
        <c:crosses val="autoZero"/>
        <c:crossBetween val="midCat"/>
      </c:valAx>
      <c:valAx>
        <c:axId val="220965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13888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Tabelle2!$I$6:$I$32</c:f>
              <c:numCache>
                <c:formatCode>General</c:formatCode>
                <c:ptCount val="27"/>
                <c:pt idx="0">
                  <c:v>399.99995999999999</c:v>
                </c:pt>
                <c:pt idx="1">
                  <c:v>422.22217999999998</c:v>
                </c:pt>
                <c:pt idx="2">
                  <c:v>444.44439999999997</c:v>
                </c:pt>
                <c:pt idx="3">
                  <c:v>488.88884000000002</c:v>
                </c:pt>
                <c:pt idx="4">
                  <c:v>666.66660000000002</c:v>
                </c:pt>
                <c:pt idx="5">
                  <c:v>711.11104</c:v>
                </c:pt>
                <c:pt idx="6">
                  <c:v>755.55547999999999</c:v>
                </c:pt>
                <c:pt idx="7">
                  <c:v>755.55547999999999</c:v>
                </c:pt>
                <c:pt idx="8">
                  <c:v>755.55547999999999</c:v>
                </c:pt>
                <c:pt idx="9">
                  <c:v>777.77769999999998</c:v>
                </c:pt>
                <c:pt idx="10">
                  <c:v>1533.3331800000001</c:v>
                </c:pt>
                <c:pt idx="11">
                  <c:v>1622.2220600000001</c:v>
                </c:pt>
                <c:pt idx="12">
                  <c:v>1644.4442799999999</c:v>
                </c:pt>
                <c:pt idx="13">
                  <c:v>1666.6665</c:v>
                </c:pt>
                <c:pt idx="14">
                  <c:v>1666.6665</c:v>
                </c:pt>
                <c:pt idx="15">
                  <c:v>1711.11094</c:v>
                </c:pt>
                <c:pt idx="16">
                  <c:v>1733.3331599999999</c:v>
                </c:pt>
                <c:pt idx="17">
                  <c:v>1755.55538</c:v>
                </c:pt>
                <c:pt idx="18">
                  <c:v>1799.99982</c:v>
                </c:pt>
                <c:pt idx="19">
                  <c:v>1799.99982</c:v>
                </c:pt>
                <c:pt idx="20">
                  <c:v>1799.99982</c:v>
                </c:pt>
                <c:pt idx="21">
                  <c:v>1822.2220400000001</c:v>
                </c:pt>
                <c:pt idx="22">
                  <c:v>1822.2220400000001</c:v>
                </c:pt>
                <c:pt idx="23">
                  <c:v>1888.8887</c:v>
                </c:pt>
                <c:pt idx="24">
                  <c:v>1933.33314</c:v>
                </c:pt>
                <c:pt idx="25">
                  <c:v>2044.44424</c:v>
                </c:pt>
                <c:pt idx="26">
                  <c:v>2066.6664599999999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964096"/>
        <c:axId val="175125632"/>
      </c:barChart>
      <c:catAx>
        <c:axId val="174964096"/>
        <c:scaling>
          <c:orientation val="minMax"/>
        </c:scaling>
        <c:delete val="0"/>
        <c:axPos val="b"/>
        <c:majorTickMark val="out"/>
        <c:minorTickMark val="none"/>
        <c:tickLblPos val="nextTo"/>
        <c:crossAx val="175125632"/>
        <c:crosses val="autoZero"/>
        <c:auto val="1"/>
        <c:lblAlgn val="ctr"/>
        <c:lblOffset val="100"/>
        <c:noMultiLvlLbl val="0"/>
      </c:catAx>
      <c:valAx>
        <c:axId val="175125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4964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Tabelle3!$F$6:$F$52</c:f>
              <c:numCache>
                <c:formatCode>General</c:formatCode>
                <c:ptCount val="47"/>
                <c:pt idx="0">
                  <c:v>488.88884000000002</c:v>
                </c:pt>
                <c:pt idx="1">
                  <c:v>533.33328000000006</c:v>
                </c:pt>
                <c:pt idx="2">
                  <c:v>711.11104</c:v>
                </c:pt>
                <c:pt idx="3">
                  <c:v>733.33326</c:v>
                </c:pt>
                <c:pt idx="4">
                  <c:v>777.77769999999998</c:v>
                </c:pt>
                <c:pt idx="5">
                  <c:v>799.99991999999997</c:v>
                </c:pt>
                <c:pt idx="6">
                  <c:v>822.22213999999997</c:v>
                </c:pt>
                <c:pt idx="7">
                  <c:v>888.88879999999995</c:v>
                </c:pt>
                <c:pt idx="8">
                  <c:v>955.55546000000004</c:v>
                </c:pt>
                <c:pt idx="9">
                  <c:v>1044.44434</c:v>
                </c:pt>
                <c:pt idx="10">
                  <c:v>1044.44434</c:v>
                </c:pt>
                <c:pt idx="11">
                  <c:v>1066.6665600000001</c:v>
                </c:pt>
                <c:pt idx="12">
                  <c:v>1066.6665600000001</c:v>
                </c:pt>
                <c:pt idx="13">
                  <c:v>1088.88878</c:v>
                </c:pt>
                <c:pt idx="14">
                  <c:v>1088.88878</c:v>
                </c:pt>
                <c:pt idx="15">
                  <c:v>1111.1110000000001</c:v>
                </c:pt>
                <c:pt idx="16">
                  <c:v>1133.33322</c:v>
                </c:pt>
                <c:pt idx="17">
                  <c:v>1155.5554400000001</c:v>
                </c:pt>
                <c:pt idx="18">
                  <c:v>1155.5554400000001</c:v>
                </c:pt>
                <c:pt idx="19">
                  <c:v>1222.2221</c:v>
                </c:pt>
                <c:pt idx="20">
                  <c:v>1222.2221</c:v>
                </c:pt>
                <c:pt idx="21">
                  <c:v>1222.2221</c:v>
                </c:pt>
                <c:pt idx="22">
                  <c:v>1222.2221</c:v>
                </c:pt>
                <c:pt idx="23">
                  <c:v>1222.2221</c:v>
                </c:pt>
                <c:pt idx="24">
                  <c:v>1244.4443200000001</c:v>
                </c:pt>
                <c:pt idx="25">
                  <c:v>1266.6665399999999</c:v>
                </c:pt>
                <c:pt idx="26">
                  <c:v>1266.6665399999999</c:v>
                </c:pt>
                <c:pt idx="27">
                  <c:v>1266.6665399999999</c:v>
                </c:pt>
                <c:pt idx="28">
                  <c:v>1288.88876</c:v>
                </c:pt>
                <c:pt idx="29">
                  <c:v>1333.3332</c:v>
                </c:pt>
                <c:pt idx="30">
                  <c:v>1333.3332</c:v>
                </c:pt>
                <c:pt idx="31">
                  <c:v>1333.3332</c:v>
                </c:pt>
                <c:pt idx="32">
                  <c:v>1333.3332</c:v>
                </c:pt>
                <c:pt idx="33">
                  <c:v>1533.3331800000001</c:v>
                </c:pt>
                <c:pt idx="34">
                  <c:v>1533.3331800000001</c:v>
                </c:pt>
                <c:pt idx="35">
                  <c:v>1555.5554</c:v>
                </c:pt>
                <c:pt idx="36">
                  <c:v>1555.5554</c:v>
                </c:pt>
                <c:pt idx="37">
                  <c:v>1599.9998399999999</c:v>
                </c:pt>
                <c:pt idx="38">
                  <c:v>1666.6665</c:v>
                </c:pt>
                <c:pt idx="39">
                  <c:v>1666.6665</c:v>
                </c:pt>
                <c:pt idx="40">
                  <c:v>1666.6665</c:v>
                </c:pt>
                <c:pt idx="41">
                  <c:v>1688.8887199999999</c:v>
                </c:pt>
                <c:pt idx="42">
                  <c:v>1755.55538</c:v>
                </c:pt>
                <c:pt idx="43">
                  <c:v>1799.99982</c:v>
                </c:pt>
                <c:pt idx="44">
                  <c:v>1822.2220400000001</c:v>
                </c:pt>
                <c:pt idx="45">
                  <c:v>1844.44426</c:v>
                </c:pt>
                <c:pt idx="46">
                  <c:v>1955.5553600000001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402944"/>
        <c:axId val="258404736"/>
      </c:barChart>
      <c:catAx>
        <c:axId val="258402944"/>
        <c:scaling>
          <c:orientation val="minMax"/>
        </c:scaling>
        <c:delete val="0"/>
        <c:axPos val="b"/>
        <c:majorTickMark val="out"/>
        <c:minorTickMark val="none"/>
        <c:tickLblPos val="nextTo"/>
        <c:crossAx val="258404736"/>
        <c:crosses val="autoZero"/>
        <c:auto val="1"/>
        <c:lblAlgn val="ctr"/>
        <c:lblOffset val="100"/>
        <c:noMultiLvlLbl val="0"/>
      </c:catAx>
      <c:valAx>
        <c:axId val="258404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8402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214312</xdr:colOff>
      <xdr:row>40</xdr:row>
      <xdr:rowOff>152400</xdr:rowOff>
    </xdr:from>
    <xdr:to>
      <xdr:col>14</xdr:col>
      <xdr:colOff>214312</xdr:colOff>
      <xdr:row>55</xdr:row>
      <xdr:rowOff>38100</xdr:rowOff>
    </xdr:to>
    <xdr:graphicFrame macro="">
      <xdr:nvGraphicFramePr>
        <xdr:cNvPr id="9" name="Diagramm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519112</xdr:colOff>
      <xdr:row>41</xdr:row>
      <xdr:rowOff>66675</xdr:rowOff>
    </xdr:from>
    <xdr:to>
      <xdr:col>20</xdr:col>
      <xdr:colOff>519112</xdr:colOff>
      <xdr:row>55</xdr:row>
      <xdr:rowOff>142875</xdr:rowOff>
    </xdr:to>
    <xdr:graphicFrame macro="">
      <xdr:nvGraphicFramePr>
        <xdr:cNvPr id="10" name="Diagramm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300037</xdr:colOff>
      <xdr:row>81</xdr:row>
      <xdr:rowOff>133350</xdr:rowOff>
    </xdr:from>
    <xdr:to>
      <xdr:col>9</xdr:col>
      <xdr:colOff>300037</xdr:colOff>
      <xdr:row>96</xdr:row>
      <xdr:rowOff>19050</xdr:rowOff>
    </xdr:to>
    <xdr:graphicFrame macro="">
      <xdr:nvGraphicFramePr>
        <xdr:cNvPr id="11" name="Diagramm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252412</xdr:colOff>
      <xdr:row>9</xdr:row>
      <xdr:rowOff>171450</xdr:rowOff>
    </xdr:from>
    <xdr:to>
      <xdr:col>15</xdr:col>
      <xdr:colOff>252412</xdr:colOff>
      <xdr:row>24</xdr:row>
      <xdr:rowOff>57150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195262</xdr:colOff>
      <xdr:row>27</xdr:row>
      <xdr:rowOff>0</xdr:rowOff>
    </xdr:from>
    <xdr:to>
      <xdr:col>12</xdr:col>
      <xdr:colOff>195262</xdr:colOff>
      <xdr:row>41</xdr:row>
      <xdr:rowOff>76200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"/>
  <sheetViews>
    <sheetView tabSelected="1" topLeftCell="J36" workbookViewId="0">
      <selection activeCell="V38" sqref="V38"/>
    </sheetView>
  </sheetViews>
  <sheetFormatPr baseColWidth="10" defaultRowHeight="15" x14ac:dyDescent="0.25"/>
  <sheetData>
    <row r="1" spans="1:11" x14ac:dyDescent="0.25">
      <c r="A1" t="s">
        <v>0</v>
      </c>
      <c r="C1" s="1">
        <v>45892</v>
      </c>
    </row>
    <row r="2" spans="1:11" x14ac:dyDescent="0.25">
      <c r="A2" t="s">
        <v>1</v>
      </c>
      <c r="B2" t="s">
        <v>2</v>
      </c>
    </row>
    <row r="4" spans="1:11" x14ac:dyDescent="0.25">
      <c r="A4" s="2" t="s">
        <v>3</v>
      </c>
      <c r="B4" s="2" t="s">
        <v>4</v>
      </c>
      <c r="C4" s="2" t="s">
        <v>6</v>
      </c>
      <c r="D4" s="2" t="s">
        <v>8</v>
      </c>
      <c r="E4" s="2" t="s">
        <v>11</v>
      </c>
      <c r="F4" s="2"/>
    </row>
    <row r="5" spans="1:11" x14ac:dyDescent="0.25">
      <c r="A5" s="2"/>
      <c r="B5" s="2" t="s">
        <v>5</v>
      </c>
      <c r="C5" s="2" t="s">
        <v>7</v>
      </c>
      <c r="D5" s="2" t="s">
        <v>9</v>
      </c>
      <c r="E5" s="2" t="s">
        <v>9</v>
      </c>
      <c r="F5" s="2"/>
      <c r="K5" t="s">
        <v>22</v>
      </c>
    </row>
    <row r="6" spans="1:11" x14ac:dyDescent="0.25">
      <c r="A6" s="2"/>
      <c r="B6" s="2"/>
      <c r="C6" s="2"/>
      <c r="D6" s="2"/>
      <c r="E6" s="2"/>
      <c r="F6" s="2"/>
    </row>
    <row r="7" spans="1:11" x14ac:dyDescent="0.25">
      <c r="A7" s="2">
        <v>1</v>
      </c>
      <c r="B7" s="2">
        <v>22</v>
      </c>
      <c r="C7" s="2">
        <v>11</v>
      </c>
      <c r="D7" s="2">
        <v>118.5</v>
      </c>
      <c r="E7" s="2">
        <v>14.5</v>
      </c>
      <c r="F7" s="2">
        <f>E7*80</f>
        <v>1160</v>
      </c>
      <c r="G7">
        <f>D7*2</f>
        <v>237</v>
      </c>
      <c r="H7">
        <f>F7/G7</f>
        <v>4.8945147679324892</v>
      </c>
      <c r="I7">
        <f>H7-0.07</f>
        <v>4.8245147679324889</v>
      </c>
      <c r="J7">
        <v>4.8</v>
      </c>
      <c r="K7">
        <v>8.5299999999999994</v>
      </c>
    </row>
    <row r="8" spans="1:11" x14ac:dyDescent="0.25">
      <c r="A8" s="2">
        <v>3</v>
      </c>
      <c r="B8" s="2">
        <v>22</v>
      </c>
      <c r="C8" s="2">
        <v>15</v>
      </c>
      <c r="D8" s="2">
        <v>118.02</v>
      </c>
      <c r="E8" s="2">
        <v>14.5</v>
      </c>
      <c r="F8" s="2">
        <f>E8*80</f>
        <v>1160</v>
      </c>
      <c r="G8">
        <f>D8*2</f>
        <v>236.04</v>
      </c>
      <c r="H8">
        <f>F8/G8</f>
        <v>4.9144212845280464</v>
      </c>
      <c r="I8">
        <f>H8-0.07</f>
        <v>4.8444212845280461</v>
      </c>
      <c r="J8">
        <v>4.8</v>
      </c>
      <c r="K8">
        <v>8.5299999999999994</v>
      </c>
    </row>
    <row r="9" spans="1:11" x14ac:dyDescent="0.25">
      <c r="A9" s="2">
        <v>5</v>
      </c>
      <c r="B9" s="2">
        <v>19</v>
      </c>
      <c r="C9" s="2">
        <v>12</v>
      </c>
      <c r="D9" s="2">
        <v>119.17</v>
      </c>
      <c r="E9" s="2">
        <v>9.1</v>
      </c>
      <c r="F9" s="2">
        <f>E9*80</f>
        <v>728</v>
      </c>
      <c r="G9">
        <f>D9*2</f>
        <v>238.34</v>
      </c>
      <c r="H9">
        <f>F9/G9</f>
        <v>3.0544600151044725</v>
      </c>
      <c r="I9">
        <f>H9-0.07</f>
        <v>2.9844600151044727</v>
      </c>
      <c r="J9">
        <v>3</v>
      </c>
      <c r="K9">
        <v>9.01</v>
      </c>
    </row>
    <row r="10" spans="1:11" x14ac:dyDescent="0.25">
      <c r="A10" s="2">
        <v>6</v>
      </c>
      <c r="B10" s="2">
        <v>18</v>
      </c>
      <c r="C10" s="2"/>
      <c r="D10" s="2"/>
      <c r="E10" s="2"/>
      <c r="F10" s="2"/>
    </row>
    <row r="11" spans="1:11" x14ac:dyDescent="0.25">
      <c r="A11" s="2">
        <v>7</v>
      </c>
      <c r="B11" s="2">
        <v>15</v>
      </c>
      <c r="C11" s="2">
        <v>9</v>
      </c>
      <c r="D11" s="2">
        <v>118.39</v>
      </c>
      <c r="E11" s="2">
        <v>4.3499999999999996</v>
      </c>
      <c r="F11" s="2">
        <f>E11*80</f>
        <v>348</v>
      </c>
      <c r="G11">
        <f>D11*2</f>
        <v>236.78</v>
      </c>
      <c r="H11">
        <f>F11/G11</f>
        <v>1.4697187262437705</v>
      </c>
      <c r="I11">
        <f>H11-0.07</f>
        <v>1.3997187262437705</v>
      </c>
      <c r="J11">
        <v>1.4</v>
      </c>
      <c r="K11">
        <v>9.76</v>
      </c>
    </row>
    <row r="12" spans="1:11" x14ac:dyDescent="0.25">
      <c r="A12" s="2">
        <v>8</v>
      </c>
      <c r="B12" s="2">
        <v>11</v>
      </c>
      <c r="C12" s="2"/>
      <c r="D12" s="2"/>
      <c r="E12" s="2"/>
      <c r="F12" s="2"/>
    </row>
    <row r="13" spans="1:11" x14ac:dyDescent="0.25">
      <c r="A13" s="2">
        <v>9</v>
      </c>
      <c r="B13" s="2">
        <v>9</v>
      </c>
      <c r="C13" s="2">
        <v>23</v>
      </c>
      <c r="D13" s="2">
        <v>118.85</v>
      </c>
      <c r="E13" s="2">
        <v>4.45</v>
      </c>
      <c r="F13" s="2">
        <f>E13*80</f>
        <v>356</v>
      </c>
      <c r="G13">
        <f>D13*2</f>
        <v>237.7</v>
      </c>
      <c r="H13">
        <f>F13/G13</f>
        <v>1.4976861590239798</v>
      </c>
      <c r="I13">
        <f>H13-0.07</f>
        <v>1.4276861590239798</v>
      </c>
      <c r="J13">
        <v>1.4</v>
      </c>
      <c r="K13">
        <v>11.19</v>
      </c>
    </row>
    <row r="14" spans="1:11" x14ac:dyDescent="0.25">
      <c r="A14" s="2">
        <v>10</v>
      </c>
      <c r="B14" s="2">
        <v>8</v>
      </c>
      <c r="C14" s="2"/>
      <c r="D14" s="2"/>
      <c r="E14" s="2"/>
      <c r="F14" s="2" t="s">
        <v>12</v>
      </c>
    </row>
    <row r="15" spans="1:11" x14ac:dyDescent="0.25">
      <c r="A15" s="2">
        <v>11</v>
      </c>
      <c r="B15" s="2">
        <v>7.5</v>
      </c>
      <c r="C15" s="2">
        <v>21</v>
      </c>
      <c r="D15" s="2">
        <v>118.08</v>
      </c>
      <c r="E15" s="2">
        <v>4.4000000000000004</v>
      </c>
      <c r="F15" s="2">
        <f t="shared" ref="F15:F22" si="0">E15*80</f>
        <v>352</v>
      </c>
      <c r="G15">
        <f t="shared" ref="G15:G22" si="1">D15*2</f>
        <v>236.16</v>
      </c>
      <c r="H15">
        <f t="shared" ref="H15:H22" si="2">F15/G15</f>
        <v>1.4905149051490516</v>
      </c>
      <c r="I15">
        <f t="shared" ref="I15:I22" si="3">H15-0.07</f>
        <v>1.4205149051490515</v>
      </c>
      <c r="J15">
        <v>1.4</v>
      </c>
      <c r="K15">
        <v>11.61</v>
      </c>
    </row>
    <row r="16" spans="1:11" x14ac:dyDescent="0.25">
      <c r="A16" s="2">
        <v>12</v>
      </c>
      <c r="B16" s="2">
        <v>7</v>
      </c>
      <c r="C16" s="2">
        <v>16</v>
      </c>
      <c r="D16" s="2">
        <v>118.68</v>
      </c>
      <c r="E16" s="2">
        <v>4.05</v>
      </c>
      <c r="F16" s="2">
        <f t="shared" si="0"/>
        <v>324</v>
      </c>
      <c r="G16">
        <f t="shared" si="1"/>
        <v>237.36</v>
      </c>
      <c r="H16">
        <f t="shared" si="2"/>
        <v>1.3650151668351871</v>
      </c>
      <c r="I16">
        <f t="shared" si="3"/>
        <v>1.295015166835187</v>
      </c>
      <c r="J16">
        <v>1.3</v>
      </c>
      <c r="K16">
        <v>11.76</v>
      </c>
    </row>
    <row r="17" spans="1:11" x14ac:dyDescent="0.25">
      <c r="A17" s="2">
        <v>13</v>
      </c>
      <c r="B17" s="2">
        <v>6</v>
      </c>
      <c r="C17" s="2">
        <v>10</v>
      </c>
      <c r="D17" s="2">
        <v>118.3</v>
      </c>
      <c r="E17" s="2">
        <v>3.5</v>
      </c>
      <c r="F17" s="2">
        <f t="shared" si="0"/>
        <v>280</v>
      </c>
      <c r="G17">
        <f t="shared" si="1"/>
        <v>236.6</v>
      </c>
      <c r="H17">
        <f t="shared" si="2"/>
        <v>1.1834319526627219</v>
      </c>
      <c r="I17">
        <f t="shared" si="3"/>
        <v>1.1134319526627219</v>
      </c>
      <c r="J17">
        <v>1.1000000000000001</v>
      </c>
      <c r="K17">
        <v>12.06</v>
      </c>
    </row>
    <row r="18" spans="1:11" x14ac:dyDescent="0.25">
      <c r="A18" s="2">
        <v>14</v>
      </c>
      <c r="B18" s="2">
        <v>6</v>
      </c>
      <c r="C18" s="2">
        <v>14</v>
      </c>
      <c r="D18" s="2">
        <v>118.88</v>
      </c>
      <c r="E18" s="2">
        <v>3.2</v>
      </c>
      <c r="F18" s="2">
        <f t="shared" si="0"/>
        <v>256</v>
      </c>
      <c r="G18">
        <f t="shared" si="1"/>
        <v>237.76</v>
      </c>
      <c r="H18">
        <f t="shared" si="2"/>
        <v>1.0767160161507403</v>
      </c>
      <c r="I18">
        <f t="shared" si="3"/>
        <v>1.0067160161507402</v>
      </c>
      <c r="J18">
        <v>1</v>
      </c>
    </row>
    <row r="19" spans="1:11" x14ac:dyDescent="0.25">
      <c r="A19" s="2">
        <v>15</v>
      </c>
      <c r="B19" s="2">
        <v>6</v>
      </c>
      <c r="C19" s="2">
        <v>22</v>
      </c>
      <c r="D19" s="2">
        <v>118.99</v>
      </c>
      <c r="E19" s="2">
        <v>2.8</v>
      </c>
      <c r="F19" s="2">
        <f t="shared" si="0"/>
        <v>224</v>
      </c>
      <c r="G19">
        <f t="shared" si="1"/>
        <v>237.98</v>
      </c>
      <c r="H19">
        <f t="shared" si="2"/>
        <v>0.94125556769476426</v>
      </c>
      <c r="I19">
        <f t="shared" si="3"/>
        <v>0.8712555676947642</v>
      </c>
      <c r="J19">
        <v>0.9</v>
      </c>
    </row>
    <row r="20" spans="1:11" x14ac:dyDescent="0.25">
      <c r="A20" s="2">
        <v>16</v>
      </c>
      <c r="B20" s="2">
        <v>6</v>
      </c>
      <c r="C20" s="2">
        <v>24</v>
      </c>
      <c r="D20" s="2">
        <v>118.72</v>
      </c>
      <c r="E20" s="2">
        <v>2.2999999999999998</v>
      </c>
      <c r="F20" s="2">
        <f t="shared" si="0"/>
        <v>184</v>
      </c>
      <c r="G20">
        <f t="shared" si="1"/>
        <v>237.44</v>
      </c>
      <c r="H20">
        <f t="shared" si="2"/>
        <v>0.77493261455525608</v>
      </c>
      <c r="I20">
        <f t="shared" si="3"/>
        <v>0.70493261455525613</v>
      </c>
      <c r="J20">
        <v>0.7</v>
      </c>
    </row>
    <row r="21" spans="1:11" x14ac:dyDescent="0.25">
      <c r="A21" s="2">
        <v>17</v>
      </c>
      <c r="B21" s="2">
        <v>6</v>
      </c>
      <c r="C21" s="2">
        <v>30</v>
      </c>
      <c r="D21" s="2">
        <v>119.2</v>
      </c>
      <c r="E21" s="2">
        <v>1.4</v>
      </c>
      <c r="F21" s="2">
        <f t="shared" si="0"/>
        <v>112</v>
      </c>
      <c r="G21">
        <f t="shared" si="1"/>
        <v>238.4</v>
      </c>
      <c r="H21">
        <f t="shared" si="2"/>
        <v>0.46979865771812079</v>
      </c>
      <c r="I21">
        <f t="shared" si="3"/>
        <v>0.39979865771812079</v>
      </c>
      <c r="J21">
        <v>0.4</v>
      </c>
    </row>
    <row r="22" spans="1:11" x14ac:dyDescent="0.25">
      <c r="A22" s="2">
        <v>18</v>
      </c>
      <c r="B22" s="2">
        <v>6</v>
      </c>
      <c r="C22" s="2">
        <v>18</v>
      </c>
      <c r="D22" s="2">
        <v>118.6</v>
      </c>
      <c r="E22" s="2">
        <v>1.7</v>
      </c>
      <c r="F22" s="2">
        <f t="shared" si="0"/>
        <v>136</v>
      </c>
      <c r="G22">
        <f t="shared" si="1"/>
        <v>237.2</v>
      </c>
      <c r="H22">
        <f t="shared" si="2"/>
        <v>0.57335581787521084</v>
      </c>
      <c r="I22">
        <f t="shared" si="3"/>
        <v>0.50335581787521089</v>
      </c>
      <c r="J22" t="s">
        <v>21</v>
      </c>
    </row>
    <row r="23" spans="1:11" x14ac:dyDescent="0.25">
      <c r="A23" s="2">
        <v>19</v>
      </c>
      <c r="B23" s="2" t="s">
        <v>10</v>
      </c>
      <c r="C23" s="2"/>
      <c r="D23" s="2"/>
      <c r="E23" s="2"/>
      <c r="F23" s="2"/>
    </row>
    <row r="24" spans="1:11" x14ac:dyDescent="0.25">
      <c r="A24" s="2"/>
      <c r="B24" s="2"/>
      <c r="C24" s="2"/>
      <c r="D24" s="2"/>
      <c r="E24" s="2"/>
      <c r="F24" s="2"/>
    </row>
    <row r="25" spans="1:11" x14ac:dyDescent="0.25">
      <c r="A25" s="2" t="s">
        <v>13</v>
      </c>
      <c r="B25" s="2" t="s">
        <v>14</v>
      </c>
      <c r="C25" s="2" t="s">
        <v>15</v>
      </c>
      <c r="D25" s="2"/>
      <c r="E25" s="2"/>
      <c r="F25" s="3" t="s">
        <v>16</v>
      </c>
      <c r="H25" s="3"/>
    </row>
    <row r="27" spans="1:11" x14ac:dyDescent="0.25">
      <c r="D27" t="s">
        <v>17</v>
      </c>
      <c r="E27">
        <f>1.7*80</f>
        <v>136</v>
      </c>
    </row>
    <row r="28" spans="1:11" x14ac:dyDescent="0.25">
      <c r="D28" t="s">
        <v>18</v>
      </c>
      <c r="E28">
        <f>118.6*2</f>
        <v>237.2</v>
      </c>
    </row>
    <row r="29" spans="1:11" x14ac:dyDescent="0.25">
      <c r="E29" t="s">
        <v>19</v>
      </c>
    </row>
    <row r="30" spans="1:11" x14ac:dyDescent="0.25">
      <c r="E30">
        <f>136/237.2</f>
        <v>0.57335581787521084</v>
      </c>
    </row>
    <row r="31" spans="1:11" x14ac:dyDescent="0.25">
      <c r="E31">
        <f>0.57-0.07</f>
        <v>0.49999999999999994</v>
      </c>
      <c r="F31" t="s">
        <v>20</v>
      </c>
    </row>
    <row r="33" spans="1:7" x14ac:dyDescent="0.25">
      <c r="B33" t="s">
        <v>23</v>
      </c>
      <c r="D33">
        <f>1.7*0.08*1000</f>
        <v>136</v>
      </c>
    </row>
    <row r="35" spans="1:7" x14ac:dyDescent="0.25">
      <c r="D35" s="2"/>
      <c r="E35" s="2"/>
    </row>
    <row r="36" spans="1:7" x14ac:dyDescent="0.25">
      <c r="A36" s="2" t="s">
        <v>39</v>
      </c>
      <c r="B36" s="2" t="s">
        <v>4</v>
      </c>
      <c r="C36" s="2" t="s">
        <v>36</v>
      </c>
      <c r="D36" s="2"/>
      <c r="E36" s="2" t="s">
        <v>39</v>
      </c>
      <c r="F36" s="2" t="s">
        <v>4</v>
      </c>
      <c r="G36" s="2" t="s">
        <v>36</v>
      </c>
    </row>
    <row r="37" spans="1:7" x14ac:dyDescent="0.25">
      <c r="A37" s="2" t="s">
        <v>38</v>
      </c>
      <c r="B37" s="2" t="s">
        <v>5</v>
      </c>
      <c r="C37" s="2" t="s">
        <v>37</v>
      </c>
      <c r="D37" s="2"/>
      <c r="E37" s="2" t="s">
        <v>38</v>
      </c>
      <c r="F37" s="2" t="s">
        <v>5</v>
      </c>
      <c r="G37" s="2" t="s">
        <v>37</v>
      </c>
    </row>
    <row r="38" spans="1:7" x14ac:dyDescent="0.25">
      <c r="A38">
        <v>-1</v>
      </c>
      <c r="B38" s="2">
        <v>22</v>
      </c>
      <c r="C38" s="2">
        <v>4.8</v>
      </c>
      <c r="D38" s="2"/>
      <c r="E38">
        <v>-1</v>
      </c>
      <c r="F38" s="2">
        <v>22</v>
      </c>
      <c r="G38" s="2">
        <v>4.8</v>
      </c>
    </row>
    <row r="39" spans="1:7" x14ac:dyDescent="0.25">
      <c r="A39">
        <v>-2</v>
      </c>
      <c r="B39" s="2"/>
      <c r="C39" s="2"/>
      <c r="D39" s="2"/>
      <c r="E39">
        <v>-2</v>
      </c>
      <c r="F39" s="2"/>
      <c r="G39" s="2"/>
    </row>
    <row r="40" spans="1:7" x14ac:dyDescent="0.25">
      <c r="A40">
        <v>-3</v>
      </c>
      <c r="B40" s="2">
        <v>19</v>
      </c>
      <c r="C40" s="2">
        <v>4.8</v>
      </c>
      <c r="D40" s="2"/>
      <c r="E40">
        <v>-3</v>
      </c>
      <c r="F40" s="2">
        <v>19</v>
      </c>
      <c r="G40" s="2">
        <v>4.8</v>
      </c>
    </row>
    <row r="41" spans="1:7" x14ac:dyDescent="0.25">
      <c r="A41">
        <v>-4</v>
      </c>
      <c r="B41" s="2"/>
      <c r="C41" s="2"/>
      <c r="D41" s="2"/>
      <c r="E41">
        <v>-4</v>
      </c>
      <c r="F41" s="2"/>
      <c r="G41" s="2"/>
    </row>
    <row r="42" spans="1:7" x14ac:dyDescent="0.25">
      <c r="A42">
        <v>-5</v>
      </c>
      <c r="B42" s="2">
        <v>19</v>
      </c>
      <c r="C42" s="2">
        <v>1.4</v>
      </c>
      <c r="D42" s="2"/>
      <c r="E42">
        <v>-5</v>
      </c>
      <c r="F42" s="2">
        <v>19</v>
      </c>
      <c r="G42" s="2">
        <v>1.4</v>
      </c>
    </row>
    <row r="43" spans="1:7" x14ac:dyDescent="0.25">
      <c r="A43">
        <v>-6</v>
      </c>
      <c r="B43" s="2">
        <v>18</v>
      </c>
      <c r="C43" s="2"/>
      <c r="D43" s="2"/>
      <c r="E43">
        <v>-6</v>
      </c>
      <c r="F43" s="2">
        <v>18</v>
      </c>
      <c r="G43" s="2"/>
    </row>
    <row r="44" spans="1:7" x14ac:dyDescent="0.25">
      <c r="A44">
        <v>-7</v>
      </c>
      <c r="B44" s="2">
        <v>15</v>
      </c>
      <c r="C44" s="2">
        <v>1.4</v>
      </c>
      <c r="D44" s="2"/>
      <c r="E44">
        <v>-7</v>
      </c>
      <c r="F44" s="2">
        <v>15</v>
      </c>
      <c r="G44" s="2">
        <v>1.4</v>
      </c>
    </row>
    <row r="45" spans="1:7" x14ac:dyDescent="0.25">
      <c r="A45">
        <v>-8</v>
      </c>
      <c r="B45" s="2">
        <v>11</v>
      </c>
      <c r="C45" s="2"/>
      <c r="D45" s="2"/>
      <c r="E45">
        <v>-8</v>
      </c>
      <c r="F45" s="2">
        <v>11</v>
      </c>
      <c r="G45" s="2"/>
    </row>
    <row r="46" spans="1:7" x14ac:dyDescent="0.25">
      <c r="A46">
        <v>-9</v>
      </c>
      <c r="B46" s="2">
        <v>9</v>
      </c>
      <c r="C46" s="2">
        <v>1.4</v>
      </c>
      <c r="D46" s="2"/>
      <c r="E46">
        <v>-9</v>
      </c>
      <c r="F46" s="2">
        <v>9</v>
      </c>
      <c r="G46" s="2">
        <v>1.4</v>
      </c>
    </row>
    <row r="47" spans="1:7" x14ac:dyDescent="0.25">
      <c r="A47">
        <v>-10</v>
      </c>
      <c r="B47" s="2">
        <v>8</v>
      </c>
      <c r="C47" s="2"/>
      <c r="D47" s="2"/>
      <c r="E47">
        <v>-10</v>
      </c>
      <c r="F47" s="2">
        <v>8</v>
      </c>
      <c r="G47" s="2"/>
    </row>
    <row r="48" spans="1:7" x14ac:dyDescent="0.25">
      <c r="A48">
        <v>-11</v>
      </c>
      <c r="B48" s="2">
        <v>7.5</v>
      </c>
      <c r="C48" s="2">
        <v>1.4</v>
      </c>
      <c r="D48" s="2"/>
      <c r="E48">
        <v>-11</v>
      </c>
      <c r="F48" s="2">
        <v>7.5</v>
      </c>
      <c r="G48" s="2">
        <v>1.4</v>
      </c>
    </row>
    <row r="49" spans="1:16" x14ac:dyDescent="0.25">
      <c r="A49">
        <v>-12</v>
      </c>
      <c r="B49" s="2">
        <v>7</v>
      </c>
      <c r="C49" s="2">
        <v>1.3</v>
      </c>
      <c r="D49" s="2"/>
      <c r="E49">
        <v>-12</v>
      </c>
      <c r="F49" s="2">
        <v>7</v>
      </c>
      <c r="G49" s="2">
        <v>1.3</v>
      </c>
    </row>
    <row r="50" spans="1:16" x14ac:dyDescent="0.25">
      <c r="A50">
        <v>-13</v>
      </c>
      <c r="B50" s="2">
        <v>6</v>
      </c>
      <c r="C50" s="2">
        <v>1.1000000000000001</v>
      </c>
      <c r="D50" s="2"/>
      <c r="E50">
        <v>-13</v>
      </c>
      <c r="F50" s="2">
        <v>6</v>
      </c>
      <c r="G50" s="2">
        <v>1.1000000000000001</v>
      </c>
    </row>
    <row r="51" spans="1:16" x14ac:dyDescent="0.25">
      <c r="A51">
        <v>-14</v>
      </c>
      <c r="B51" s="2">
        <v>6</v>
      </c>
      <c r="C51" s="2">
        <v>1</v>
      </c>
      <c r="D51" s="2"/>
      <c r="E51">
        <v>-14</v>
      </c>
      <c r="F51" s="2">
        <v>6</v>
      </c>
      <c r="G51" s="2">
        <v>1</v>
      </c>
    </row>
    <row r="52" spans="1:16" x14ac:dyDescent="0.25">
      <c r="A52">
        <v>-15</v>
      </c>
      <c r="B52" s="2">
        <v>6</v>
      </c>
      <c r="C52" s="2">
        <v>0.9</v>
      </c>
      <c r="D52" s="2"/>
      <c r="E52">
        <v>-15</v>
      </c>
      <c r="F52" s="2">
        <v>6</v>
      </c>
      <c r="G52" s="2">
        <v>0.9</v>
      </c>
    </row>
    <row r="53" spans="1:16" x14ac:dyDescent="0.25">
      <c r="A53">
        <v>-16</v>
      </c>
      <c r="B53" s="2">
        <v>6</v>
      </c>
      <c r="C53" s="2">
        <v>0.7</v>
      </c>
      <c r="D53" s="2"/>
      <c r="E53">
        <v>-16</v>
      </c>
      <c r="F53" s="2">
        <v>6</v>
      </c>
      <c r="G53" s="2">
        <v>0.7</v>
      </c>
    </row>
    <row r="54" spans="1:16" x14ac:dyDescent="0.25">
      <c r="A54">
        <v>-17</v>
      </c>
      <c r="B54" s="2">
        <v>6</v>
      </c>
      <c r="C54" s="2">
        <v>0.4</v>
      </c>
      <c r="D54" s="2"/>
      <c r="E54">
        <v>-17</v>
      </c>
      <c r="F54" s="2">
        <v>6</v>
      </c>
      <c r="G54" s="2">
        <v>0.4</v>
      </c>
    </row>
    <row r="55" spans="1:16" x14ac:dyDescent="0.25">
      <c r="A55">
        <v>-18</v>
      </c>
      <c r="B55" s="2">
        <v>6</v>
      </c>
      <c r="C55" s="2">
        <v>0.5</v>
      </c>
      <c r="D55" s="2"/>
      <c r="E55">
        <v>-18</v>
      </c>
      <c r="F55" s="2">
        <v>6</v>
      </c>
      <c r="G55" s="2">
        <v>0.5</v>
      </c>
    </row>
    <row r="56" spans="1:16" x14ac:dyDescent="0.25">
      <c r="A56">
        <v>-19</v>
      </c>
      <c r="B56" s="2"/>
      <c r="E56">
        <v>-19</v>
      </c>
      <c r="F56" s="2"/>
    </row>
    <row r="59" spans="1:16" x14ac:dyDescent="0.25">
      <c r="E59" s="2" t="s">
        <v>39</v>
      </c>
      <c r="F59" s="2" t="s">
        <v>4</v>
      </c>
      <c r="G59" s="2" t="s">
        <v>36</v>
      </c>
      <c r="H59" s="2" t="s">
        <v>39</v>
      </c>
      <c r="I59" s="2" t="s">
        <v>4</v>
      </c>
      <c r="J59" s="2" t="s">
        <v>36</v>
      </c>
      <c r="L59" s="2" t="s">
        <v>4</v>
      </c>
      <c r="M59" s="2" t="s">
        <v>39</v>
      </c>
      <c r="O59" s="2" t="s">
        <v>36</v>
      </c>
      <c r="P59" s="2" t="s">
        <v>39</v>
      </c>
    </row>
    <row r="60" spans="1:16" x14ac:dyDescent="0.25">
      <c r="E60" s="2" t="s">
        <v>38</v>
      </c>
      <c r="F60" s="2" t="s">
        <v>5</v>
      </c>
      <c r="G60" s="2" t="s">
        <v>37</v>
      </c>
      <c r="H60" s="2" t="s">
        <v>38</v>
      </c>
      <c r="I60" s="2" t="s">
        <v>5</v>
      </c>
      <c r="J60" s="2" t="s">
        <v>37</v>
      </c>
      <c r="L60" s="2" t="s">
        <v>5</v>
      </c>
      <c r="M60" s="2" t="s">
        <v>38</v>
      </c>
      <c r="O60" s="2" t="s">
        <v>37</v>
      </c>
      <c r="P60" s="2" t="s">
        <v>38</v>
      </c>
    </row>
    <row r="61" spans="1:16" x14ac:dyDescent="0.25">
      <c r="E61">
        <v>-1</v>
      </c>
      <c r="F61" s="2">
        <v>22</v>
      </c>
      <c r="G61" s="2">
        <v>4.8</v>
      </c>
      <c r="H61">
        <v>-1</v>
      </c>
      <c r="I61" s="2">
        <v>22</v>
      </c>
      <c r="J61" s="2">
        <v>4.8</v>
      </c>
      <c r="L61" s="2">
        <v>22</v>
      </c>
      <c r="M61">
        <v>-1</v>
      </c>
      <c r="O61" s="2">
        <v>4.8</v>
      </c>
      <c r="P61">
        <v>-1</v>
      </c>
    </row>
    <row r="62" spans="1:16" x14ac:dyDescent="0.25">
      <c r="E62">
        <v>-2</v>
      </c>
      <c r="F62" s="2"/>
      <c r="G62" s="2"/>
      <c r="H62">
        <v>-2</v>
      </c>
      <c r="I62" s="2"/>
      <c r="J62" s="2"/>
      <c r="L62" s="2"/>
      <c r="M62">
        <v>-2</v>
      </c>
      <c r="O62" s="2"/>
      <c r="P62">
        <v>-2</v>
      </c>
    </row>
    <row r="63" spans="1:16" x14ac:dyDescent="0.25">
      <c r="E63">
        <v>-3</v>
      </c>
      <c r="F63" s="2">
        <v>19</v>
      </c>
      <c r="G63" s="2">
        <v>4.8</v>
      </c>
      <c r="H63">
        <v>-3</v>
      </c>
      <c r="I63" s="2">
        <v>19</v>
      </c>
      <c r="J63" s="2">
        <v>4.8</v>
      </c>
      <c r="L63" s="2">
        <v>19</v>
      </c>
      <c r="M63">
        <v>-3</v>
      </c>
      <c r="O63" s="2">
        <v>4.8</v>
      </c>
      <c r="P63">
        <v>-3</v>
      </c>
    </row>
    <row r="64" spans="1:16" x14ac:dyDescent="0.25">
      <c r="E64">
        <v>-4</v>
      </c>
      <c r="F64" s="2"/>
      <c r="G64" s="2"/>
      <c r="H64">
        <v>-4</v>
      </c>
      <c r="I64" s="2"/>
      <c r="J64" s="2"/>
      <c r="L64" s="2"/>
      <c r="M64">
        <v>-4</v>
      </c>
      <c r="O64" s="2"/>
      <c r="P64">
        <v>-4</v>
      </c>
    </row>
    <row r="65" spans="5:16" x14ac:dyDescent="0.25">
      <c r="E65">
        <v>-5</v>
      </c>
      <c r="F65" s="2">
        <v>19</v>
      </c>
      <c r="G65" s="2">
        <v>1.4</v>
      </c>
      <c r="H65">
        <v>-5</v>
      </c>
      <c r="I65" s="2">
        <v>19</v>
      </c>
      <c r="J65" s="2">
        <v>1.4</v>
      </c>
      <c r="L65" s="2">
        <v>19</v>
      </c>
      <c r="M65">
        <v>-5</v>
      </c>
      <c r="O65" s="2">
        <v>1.4</v>
      </c>
      <c r="P65">
        <v>-5</v>
      </c>
    </row>
    <row r="66" spans="5:16" x14ac:dyDescent="0.25">
      <c r="E66">
        <v>-6</v>
      </c>
      <c r="F66" s="2">
        <v>18</v>
      </c>
      <c r="G66" s="2"/>
      <c r="H66">
        <v>-6</v>
      </c>
      <c r="I66" s="2">
        <v>18</v>
      </c>
      <c r="J66" s="2"/>
      <c r="L66" s="2">
        <v>18</v>
      </c>
      <c r="M66">
        <v>-6</v>
      </c>
      <c r="O66" s="2"/>
      <c r="P66">
        <v>-6</v>
      </c>
    </row>
    <row r="67" spans="5:16" x14ac:dyDescent="0.25">
      <c r="E67">
        <v>-7</v>
      </c>
      <c r="F67" s="2">
        <v>15</v>
      </c>
      <c r="G67" s="2">
        <v>1.4</v>
      </c>
      <c r="H67">
        <v>-7</v>
      </c>
      <c r="I67" s="2">
        <v>15</v>
      </c>
      <c r="J67" s="2">
        <v>1.4</v>
      </c>
      <c r="L67" s="2">
        <v>15</v>
      </c>
      <c r="M67">
        <v>-7</v>
      </c>
      <c r="O67" s="2">
        <v>1.4</v>
      </c>
      <c r="P67">
        <v>-7</v>
      </c>
    </row>
    <row r="68" spans="5:16" x14ac:dyDescent="0.25">
      <c r="E68">
        <v>-8</v>
      </c>
      <c r="F68" s="2">
        <v>11</v>
      </c>
      <c r="G68" s="2"/>
      <c r="H68">
        <v>-8</v>
      </c>
      <c r="I68" s="2">
        <v>11</v>
      </c>
      <c r="J68" s="2"/>
      <c r="L68" s="2">
        <v>11</v>
      </c>
      <c r="M68">
        <v>-8</v>
      </c>
      <c r="O68" s="2"/>
      <c r="P68">
        <v>-8</v>
      </c>
    </row>
    <row r="69" spans="5:16" x14ac:dyDescent="0.25">
      <c r="E69">
        <v>-9</v>
      </c>
      <c r="F69" s="2">
        <v>9</v>
      </c>
      <c r="G69" s="2">
        <v>1.4</v>
      </c>
      <c r="H69">
        <v>-9</v>
      </c>
      <c r="I69" s="2">
        <v>9</v>
      </c>
      <c r="J69" s="2">
        <v>1.4</v>
      </c>
      <c r="L69" s="2">
        <v>9</v>
      </c>
      <c r="M69">
        <v>-9</v>
      </c>
      <c r="O69" s="2">
        <v>1.4</v>
      </c>
      <c r="P69">
        <v>-9</v>
      </c>
    </row>
    <row r="70" spans="5:16" x14ac:dyDescent="0.25">
      <c r="E70">
        <v>-10</v>
      </c>
      <c r="F70" s="2">
        <v>8</v>
      </c>
      <c r="G70" s="2"/>
      <c r="H70">
        <v>-10</v>
      </c>
      <c r="I70" s="2">
        <v>8</v>
      </c>
      <c r="J70" s="2"/>
      <c r="L70" s="2">
        <v>8</v>
      </c>
      <c r="M70">
        <v>-10</v>
      </c>
      <c r="O70" s="2"/>
      <c r="P70">
        <v>-10</v>
      </c>
    </row>
    <row r="71" spans="5:16" x14ac:dyDescent="0.25">
      <c r="E71">
        <v>-11</v>
      </c>
      <c r="F71" s="2">
        <v>7.5</v>
      </c>
      <c r="G71" s="2">
        <v>1.4</v>
      </c>
      <c r="H71">
        <v>-11</v>
      </c>
      <c r="I71" s="2">
        <v>7.5</v>
      </c>
      <c r="J71" s="2">
        <v>1.4</v>
      </c>
      <c r="L71" s="2">
        <v>7.5</v>
      </c>
      <c r="M71">
        <v>-11</v>
      </c>
      <c r="O71" s="2">
        <v>1.4</v>
      </c>
      <c r="P71">
        <v>-11</v>
      </c>
    </row>
    <row r="72" spans="5:16" x14ac:dyDescent="0.25">
      <c r="E72">
        <v>-12</v>
      </c>
      <c r="F72" s="2">
        <v>7</v>
      </c>
      <c r="G72" s="2">
        <v>1.3</v>
      </c>
      <c r="H72">
        <v>-12</v>
      </c>
      <c r="I72" s="2">
        <v>7</v>
      </c>
      <c r="J72" s="2">
        <v>1.3</v>
      </c>
      <c r="L72" s="2">
        <v>7</v>
      </c>
      <c r="M72">
        <v>-12</v>
      </c>
      <c r="O72" s="2">
        <v>1.3</v>
      </c>
      <c r="P72">
        <v>-12</v>
      </c>
    </row>
    <row r="73" spans="5:16" x14ac:dyDescent="0.25">
      <c r="E73">
        <v>-13</v>
      </c>
      <c r="F73" s="2">
        <v>6</v>
      </c>
      <c r="G73" s="2">
        <v>1.1000000000000001</v>
      </c>
      <c r="H73">
        <v>-13</v>
      </c>
      <c r="I73" s="2">
        <v>6</v>
      </c>
      <c r="J73" s="2">
        <v>1.1000000000000001</v>
      </c>
      <c r="L73" s="2">
        <v>6</v>
      </c>
      <c r="M73">
        <v>-13</v>
      </c>
      <c r="O73" s="2">
        <v>1.1000000000000001</v>
      </c>
      <c r="P73">
        <v>-13</v>
      </c>
    </row>
    <row r="74" spans="5:16" x14ac:dyDescent="0.25">
      <c r="E74">
        <v>-14</v>
      </c>
      <c r="F74" s="2">
        <v>6</v>
      </c>
      <c r="G74" s="2">
        <v>1</v>
      </c>
      <c r="H74">
        <v>-14</v>
      </c>
      <c r="I74" s="2">
        <v>6</v>
      </c>
      <c r="J74" s="2">
        <v>1</v>
      </c>
      <c r="L74" s="2">
        <v>6</v>
      </c>
      <c r="M74">
        <v>-14</v>
      </c>
      <c r="O74" s="2">
        <v>1</v>
      </c>
      <c r="P74">
        <v>-14</v>
      </c>
    </row>
    <row r="75" spans="5:16" x14ac:dyDescent="0.25">
      <c r="E75">
        <v>-15</v>
      </c>
      <c r="F75" s="2">
        <v>6</v>
      </c>
      <c r="G75" s="2">
        <v>0.9</v>
      </c>
      <c r="H75">
        <v>-15</v>
      </c>
      <c r="I75" s="2">
        <v>6</v>
      </c>
      <c r="J75" s="2">
        <v>0.9</v>
      </c>
      <c r="L75" s="2">
        <v>6</v>
      </c>
      <c r="M75">
        <v>-15</v>
      </c>
      <c r="O75" s="2">
        <v>0.9</v>
      </c>
      <c r="P75">
        <v>-15</v>
      </c>
    </row>
    <row r="76" spans="5:16" x14ac:dyDescent="0.25">
      <c r="E76">
        <v>-16</v>
      </c>
      <c r="F76" s="2">
        <v>6</v>
      </c>
      <c r="G76" s="2">
        <v>0.7</v>
      </c>
      <c r="H76">
        <v>-16</v>
      </c>
      <c r="I76" s="2">
        <v>6</v>
      </c>
      <c r="J76" s="2">
        <v>0.7</v>
      </c>
      <c r="L76" s="2">
        <v>6</v>
      </c>
      <c r="M76">
        <v>-16</v>
      </c>
      <c r="O76" s="2">
        <v>0.7</v>
      </c>
      <c r="P76">
        <v>-16</v>
      </c>
    </row>
    <row r="77" spans="5:16" x14ac:dyDescent="0.25">
      <c r="E77">
        <v>-17</v>
      </c>
      <c r="F77" s="2">
        <v>6</v>
      </c>
      <c r="G77" s="2">
        <v>0.4</v>
      </c>
      <c r="H77">
        <v>-17</v>
      </c>
      <c r="I77" s="2">
        <v>6</v>
      </c>
      <c r="J77" s="2">
        <v>0.4</v>
      </c>
      <c r="L77" s="2">
        <v>6</v>
      </c>
      <c r="M77">
        <v>-17</v>
      </c>
      <c r="O77" s="2">
        <v>0.4</v>
      </c>
      <c r="P77">
        <v>-17</v>
      </c>
    </row>
    <row r="78" spans="5:16" x14ac:dyDescent="0.25">
      <c r="E78">
        <v>-18</v>
      </c>
      <c r="F78" s="2">
        <v>6</v>
      </c>
      <c r="G78" s="2">
        <v>0.5</v>
      </c>
      <c r="H78">
        <v>-18</v>
      </c>
      <c r="I78" s="2">
        <v>6</v>
      </c>
      <c r="J78" s="2">
        <v>0.5</v>
      </c>
      <c r="L78" s="2">
        <v>6</v>
      </c>
      <c r="M78">
        <v>-18</v>
      </c>
      <c r="O78" s="2">
        <v>0.5</v>
      </c>
      <c r="P78">
        <v>-18</v>
      </c>
    </row>
    <row r="79" spans="5:16" x14ac:dyDescent="0.25">
      <c r="E79">
        <v>-19</v>
      </c>
      <c r="F79" s="2"/>
      <c r="H79">
        <v>-19</v>
      </c>
      <c r="I79" s="2"/>
      <c r="P79">
        <v>-19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topLeftCell="D1" workbookViewId="0">
      <selection activeCell="I6" sqref="I6:I32"/>
    </sheetView>
  </sheetViews>
  <sheetFormatPr baseColWidth="10" defaultRowHeight="15" x14ac:dyDescent="0.25"/>
  <sheetData>
    <row r="1" spans="1:9" x14ac:dyDescent="0.25">
      <c r="A1" t="s">
        <v>24</v>
      </c>
      <c r="C1" s="1">
        <v>45891</v>
      </c>
      <c r="D1" t="s">
        <v>30</v>
      </c>
    </row>
    <row r="2" spans="1:9" x14ac:dyDescent="0.25">
      <c r="A2" t="s">
        <v>25</v>
      </c>
    </row>
    <row r="4" spans="1:9" x14ac:dyDescent="0.25">
      <c r="A4" t="s">
        <v>26</v>
      </c>
      <c r="B4" t="s">
        <v>28</v>
      </c>
      <c r="C4" t="s">
        <v>29</v>
      </c>
      <c r="F4" t="s">
        <v>33</v>
      </c>
    </row>
    <row r="5" spans="1:9" x14ac:dyDescent="0.25">
      <c r="A5" t="s">
        <v>27</v>
      </c>
    </row>
    <row r="6" spans="1:9" x14ac:dyDescent="0.25">
      <c r="A6" s="2">
        <v>18</v>
      </c>
      <c r="B6" s="2">
        <v>43</v>
      </c>
      <c r="C6" s="2">
        <v>92</v>
      </c>
      <c r="D6" s="2">
        <v>22.22222</v>
      </c>
      <c r="E6" s="2">
        <f>C6*D6</f>
        <v>2044.44424</v>
      </c>
      <c r="F6" s="2"/>
      <c r="G6" s="2">
        <v>18</v>
      </c>
      <c r="H6" s="2">
        <v>22.22222</v>
      </c>
      <c r="I6" s="2">
        <f>G6*H6</f>
        <v>399.99995999999999</v>
      </c>
    </row>
    <row r="7" spans="1:9" x14ac:dyDescent="0.25">
      <c r="A7" s="2">
        <v>32</v>
      </c>
      <c r="B7" s="2">
        <v>35</v>
      </c>
      <c r="C7" s="2">
        <v>30</v>
      </c>
      <c r="D7" s="2">
        <v>22.22222</v>
      </c>
      <c r="E7" s="2">
        <f>C7*D7</f>
        <v>666.66660000000002</v>
      </c>
      <c r="F7" s="2"/>
      <c r="G7" s="2">
        <v>19</v>
      </c>
      <c r="H7" s="2">
        <v>22.22222</v>
      </c>
      <c r="I7" s="2">
        <f>G7*H7</f>
        <v>422.22217999999998</v>
      </c>
    </row>
    <row r="8" spans="1:9" x14ac:dyDescent="0.25">
      <c r="A8" s="2">
        <v>51</v>
      </c>
      <c r="B8" s="2">
        <v>45</v>
      </c>
      <c r="C8" s="2">
        <v>79</v>
      </c>
      <c r="D8" s="2">
        <v>22.22222</v>
      </c>
      <c r="E8" s="2">
        <f>C8*D8</f>
        <v>1755.55538</v>
      </c>
      <c r="F8" s="2"/>
      <c r="G8" s="2">
        <v>20</v>
      </c>
      <c r="H8" s="2">
        <v>22.22222</v>
      </c>
      <c r="I8" s="2">
        <f>G8*H8</f>
        <v>444.44439999999997</v>
      </c>
    </row>
    <row r="9" spans="1:9" x14ac:dyDescent="0.25">
      <c r="A9" s="2">
        <v>62</v>
      </c>
      <c r="B9" s="2">
        <v>57</v>
      </c>
      <c r="C9" s="2">
        <v>32</v>
      </c>
      <c r="D9" s="2">
        <v>22.22222</v>
      </c>
      <c r="E9" s="2">
        <f>C9*D9</f>
        <v>711.11104</v>
      </c>
      <c r="F9" s="2"/>
      <c r="G9" s="2">
        <v>22</v>
      </c>
      <c r="H9" s="2">
        <v>22.22222</v>
      </c>
      <c r="I9" s="2">
        <f>G9*H9</f>
        <v>488.88884000000002</v>
      </c>
    </row>
    <row r="10" spans="1:9" x14ac:dyDescent="0.25">
      <c r="A10" s="2">
        <v>52</v>
      </c>
      <c r="B10" s="2"/>
      <c r="C10" s="2">
        <v>19</v>
      </c>
      <c r="D10" s="2">
        <v>22.22222</v>
      </c>
      <c r="E10" s="2">
        <f>C10*D10</f>
        <v>422.22217999999998</v>
      </c>
      <c r="F10" s="2"/>
      <c r="G10" s="2">
        <v>30</v>
      </c>
      <c r="H10" s="2">
        <v>22.22222</v>
      </c>
      <c r="I10" s="2">
        <f>G10*H10</f>
        <v>666.66660000000002</v>
      </c>
    </row>
    <row r="11" spans="1:9" x14ac:dyDescent="0.25">
      <c r="A11" s="2">
        <v>48</v>
      </c>
      <c r="B11" s="2"/>
      <c r="C11" s="2">
        <v>35</v>
      </c>
      <c r="D11" s="2">
        <v>22.22222</v>
      </c>
      <c r="E11" s="2">
        <f>C11*D11</f>
        <v>777.77769999999998</v>
      </c>
      <c r="F11" s="2"/>
      <c r="G11" s="2">
        <v>32</v>
      </c>
      <c r="H11" s="2">
        <v>22.22222</v>
      </c>
      <c r="I11" s="2">
        <f>G11*H11</f>
        <v>711.11104</v>
      </c>
    </row>
    <row r="12" spans="1:9" x14ac:dyDescent="0.25">
      <c r="A12" s="2"/>
      <c r="B12" s="2"/>
      <c r="C12" s="2">
        <v>20</v>
      </c>
      <c r="D12" s="2">
        <v>22.22222</v>
      </c>
      <c r="E12" s="2">
        <f>C12*D12</f>
        <v>444.44439999999997</v>
      </c>
      <c r="F12" s="2"/>
      <c r="G12" s="2">
        <v>34</v>
      </c>
      <c r="H12" s="2">
        <v>22.22222</v>
      </c>
      <c r="I12" s="2">
        <f>G12*H12</f>
        <v>755.55547999999999</v>
      </c>
    </row>
    <row r="13" spans="1:9" x14ac:dyDescent="0.25">
      <c r="A13" s="2"/>
      <c r="B13" s="2"/>
      <c r="C13" s="2">
        <v>34</v>
      </c>
      <c r="D13" s="2">
        <v>22.22222</v>
      </c>
      <c r="E13" s="2">
        <f>C13*D13</f>
        <v>755.55547999999999</v>
      </c>
      <c r="F13" s="2"/>
      <c r="G13" s="2">
        <v>34</v>
      </c>
      <c r="H13" s="2">
        <v>22.22222</v>
      </c>
      <c r="I13" s="2">
        <f>G13*H13</f>
        <v>755.55547999999999</v>
      </c>
    </row>
    <row r="14" spans="1:9" x14ac:dyDescent="0.25">
      <c r="A14" s="2"/>
      <c r="B14" s="2"/>
      <c r="C14" s="2">
        <v>18</v>
      </c>
      <c r="D14" s="2">
        <v>22.22222</v>
      </c>
      <c r="E14" s="2">
        <f>C14*D14</f>
        <v>399.99995999999999</v>
      </c>
      <c r="F14" s="2"/>
      <c r="G14" s="2">
        <v>34</v>
      </c>
      <c r="H14" s="2">
        <v>22.22222</v>
      </c>
      <c r="I14" s="2">
        <f>G14*H14</f>
        <v>755.55547999999999</v>
      </c>
    </row>
    <row r="15" spans="1:9" x14ac:dyDescent="0.25">
      <c r="A15" s="2"/>
      <c r="B15" s="2"/>
      <c r="C15" s="2">
        <v>34</v>
      </c>
      <c r="D15" s="2">
        <v>22.22222</v>
      </c>
      <c r="E15" s="2">
        <f>C15*D15</f>
        <v>755.55547999999999</v>
      </c>
      <c r="F15" s="2"/>
      <c r="G15" s="2">
        <v>35</v>
      </c>
      <c r="H15" s="2">
        <v>22.22222</v>
      </c>
      <c r="I15" s="2">
        <f>G15*H15</f>
        <v>777.77769999999998</v>
      </c>
    </row>
    <row r="16" spans="1:9" x14ac:dyDescent="0.25">
      <c r="A16" s="2"/>
      <c r="B16" s="2"/>
      <c r="C16" s="2">
        <v>77</v>
      </c>
      <c r="D16" s="2">
        <v>22.22222</v>
      </c>
      <c r="E16" s="2">
        <f>C16*D16</f>
        <v>1711.11094</v>
      </c>
      <c r="F16" s="2"/>
      <c r="G16" s="2">
        <v>69</v>
      </c>
      <c r="H16" s="2">
        <v>22.22222</v>
      </c>
      <c r="I16" s="2">
        <f>G16*H16</f>
        <v>1533.3331800000001</v>
      </c>
    </row>
    <row r="17" spans="1:9" x14ac:dyDescent="0.25">
      <c r="A17" s="2"/>
      <c r="B17" s="2"/>
      <c r="C17" s="2">
        <v>78</v>
      </c>
      <c r="D17" s="2">
        <v>22.22222</v>
      </c>
      <c r="E17" s="2">
        <f>C17*D17</f>
        <v>1733.3331599999999</v>
      </c>
      <c r="F17" s="2"/>
      <c r="G17" s="2">
        <v>73</v>
      </c>
      <c r="H17" s="2">
        <v>22.22222</v>
      </c>
      <c r="I17" s="2">
        <f>G17*H17</f>
        <v>1622.2220600000001</v>
      </c>
    </row>
    <row r="18" spans="1:9" x14ac:dyDescent="0.25">
      <c r="A18" s="2"/>
      <c r="B18" s="2"/>
      <c r="C18" s="2">
        <v>82</v>
      </c>
      <c r="D18" s="2">
        <v>22.22222</v>
      </c>
      <c r="E18" s="2">
        <f>C18*D18</f>
        <v>1822.2220400000001</v>
      </c>
      <c r="F18" s="2"/>
      <c r="G18" s="2">
        <v>74</v>
      </c>
      <c r="H18" s="2">
        <v>22.22222</v>
      </c>
      <c r="I18" s="2">
        <f>G18*H18</f>
        <v>1644.4442799999999</v>
      </c>
    </row>
    <row r="19" spans="1:9" x14ac:dyDescent="0.25">
      <c r="A19" s="2"/>
      <c r="B19" s="2"/>
      <c r="C19" s="2">
        <v>22</v>
      </c>
      <c r="D19" s="2">
        <v>22.22222</v>
      </c>
      <c r="E19" s="2">
        <f>C19*D19</f>
        <v>488.88884000000002</v>
      </c>
      <c r="F19" s="2"/>
      <c r="G19" s="2">
        <v>75</v>
      </c>
      <c r="H19" s="2">
        <v>22.22222</v>
      </c>
      <c r="I19" s="2">
        <f>G19*H19</f>
        <v>1666.6665</v>
      </c>
    </row>
    <row r="20" spans="1:9" x14ac:dyDescent="0.25">
      <c r="A20" s="2"/>
      <c r="B20" s="2"/>
      <c r="C20" s="2">
        <v>34</v>
      </c>
      <c r="D20" s="2">
        <v>22.22222</v>
      </c>
      <c r="E20" s="2">
        <f>C20*D20</f>
        <v>755.55547999999999</v>
      </c>
      <c r="F20" s="2"/>
      <c r="G20" s="2">
        <v>75</v>
      </c>
      <c r="H20" s="2">
        <v>22.22222</v>
      </c>
      <c r="I20" s="2">
        <f>G20*H20</f>
        <v>1666.6665</v>
      </c>
    </row>
    <row r="21" spans="1:9" x14ac:dyDescent="0.25">
      <c r="A21" s="2"/>
      <c r="B21" s="2"/>
      <c r="C21" s="2">
        <v>81</v>
      </c>
      <c r="D21" s="2">
        <v>22.22222</v>
      </c>
      <c r="E21" s="2">
        <f>C21*D21</f>
        <v>1799.99982</v>
      </c>
      <c r="F21" s="2"/>
      <c r="G21" s="2">
        <v>77</v>
      </c>
      <c r="H21" s="2">
        <v>22.22222</v>
      </c>
      <c r="I21" s="2">
        <f>G21*H21</f>
        <v>1711.11094</v>
      </c>
    </row>
    <row r="22" spans="1:9" x14ac:dyDescent="0.25">
      <c r="A22" s="2"/>
      <c r="B22" s="2"/>
      <c r="C22" s="2">
        <v>87</v>
      </c>
      <c r="D22" s="2">
        <v>22.22222</v>
      </c>
      <c r="E22" s="2">
        <f>C22*D22</f>
        <v>1933.33314</v>
      </c>
      <c r="F22" s="2"/>
      <c r="G22" s="2">
        <v>78</v>
      </c>
      <c r="H22" s="2">
        <v>22.22222</v>
      </c>
      <c r="I22" s="2">
        <f>G22*H22</f>
        <v>1733.3331599999999</v>
      </c>
    </row>
    <row r="23" spans="1:9" x14ac:dyDescent="0.25">
      <c r="A23" s="2"/>
      <c r="B23" s="2"/>
      <c r="C23" s="2">
        <v>69</v>
      </c>
      <c r="D23" s="2">
        <v>22.22222</v>
      </c>
      <c r="E23" s="2">
        <f>C23*D23</f>
        <v>1533.3331800000001</v>
      </c>
      <c r="F23" s="2"/>
      <c r="G23" s="2">
        <v>79</v>
      </c>
      <c r="H23" s="2">
        <v>22.22222</v>
      </c>
      <c r="I23" s="2">
        <f>G23*H23</f>
        <v>1755.55538</v>
      </c>
    </row>
    <row r="24" spans="1:9" x14ac:dyDescent="0.25">
      <c r="A24" s="2"/>
      <c r="B24" s="2"/>
      <c r="C24" s="2">
        <v>75</v>
      </c>
      <c r="D24" s="2">
        <v>22.22222</v>
      </c>
      <c r="E24" s="2">
        <f>C24*D24</f>
        <v>1666.6665</v>
      </c>
      <c r="F24" s="2"/>
      <c r="G24" s="2">
        <v>81</v>
      </c>
      <c r="H24" s="2">
        <v>22.22222</v>
      </c>
      <c r="I24" s="2">
        <f>G24*H24</f>
        <v>1799.99982</v>
      </c>
    </row>
    <row r="25" spans="1:9" x14ac:dyDescent="0.25">
      <c r="C25" s="2">
        <v>82</v>
      </c>
      <c r="D25" s="2">
        <v>22.22222</v>
      </c>
      <c r="E25" s="2">
        <f>C25*D25</f>
        <v>1822.2220400000001</v>
      </c>
      <c r="G25" s="2">
        <v>81</v>
      </c>
      <c r="H25" s="2">
        <v>22.22222</v>
      </c>
      <c r="I25" s="2">
        <f>G25*H25</f>
        <v>1799.99982</v>
      </c>
    </row>
    <row r="26" spans="1:9" x14ac:dyDescent="0.25">
      <c r="C26" s="2">
        <v>85</v>
      </c>
      <c r="D26" s="2">
        <v>22.22222</v>
      </c>
      <c r="E26" s="2">
        <f>C26*D26</f>
        <v>1888.8887</v>
      </c>
      <c r="G26" s="2">
        <v>81</v>
      </c>
      <c r="H26" s="2">
        <v>22.22222</v>
      </c>
      <c r="I26" s="2">
        <f>G26*H26</f>
        <v>1799.99982</v>
      </c>
    </row>
    <row r="27" spans="1:9" x14ac:dyDescent="0.25">
      <c r="C27" s="2">
        <v>75</v>
      </c>
      <c r="D27" s="2">
        <v>22.22222</v>
      </c>
      <c r="E27" s="2">
        <f>C27*D27</f>
        <v>1666.6665</v>
      </c>
      <c r="G27" s="2">
        <v>82</v>
      </c>
      <c r="H27" s="2">
        <v>22.22222</v>
      </c>
      <c r="I27" s="2">
        <f>G27*H27</f>
        <v>1822.2220400000001</v>
      </c>
    </row>
    <row r="28" spans="1:9" x14ac:dyDescent="0.25">
      <c r="C28" s="2">
        <v>81</v>
      </c>
      <c r="D28" s="2">
        <v>22.22222</v>
      </c>
      <c r="E28" s="2">
        <f>C28*D28</f>
        <v>1799.99982</v>
      </c>
      <c r="G28" s="2">
        <v>82</v>
      </c>
      <c r="H28" s="2">
        <v>22.22222</v>
      </c>
      <c r="I28" s="2">
        <f>G28*H28</f>
        <v>1822.2220400000001</v>
      </c>
    </row>
    <row r="29" spans="1:9" x14ac:dyDescent="0.25">
      <c r="C29" s="2">
        <v>93</v>
      </c>
      <c r="D29" s="2">
        <v>22.22222</v>
      </c>
      <c r="E29" s="2">
        <f>C29*D29</f>
        <v>2066.6664599999999</v>
      </c>
      <c r="G29" s="2">
        <v>85</v>
      </c>
      <c r="H29" s="2">
        <v>22.22222</v>
      </c>
      <c r="I29" s="2">
        <f>G29*H29</f>
        <v>1888.8887</v>
      </c>
    </row>
    <row r="30" spans="1:9" x14ac:dyDescent="0.25">
      <c r="C30" s="2">
        <v>73</v>
      </c>
      <c r="D30" s="2">
        <v>22.22222</v>
      </c>
      <c r="E30" s="2">
        <f>C30*D30</f>
        <v>1622.2220600000001</v>
      </c>
      <c r="G30" s="2">
        <v>87</v>
      </c>
      <c r="H30" s="2">
        <v>22.22222</v>
      </c>
      <c r="I30" s="2">
        <f>G30*H30</f>
        <v>1933.33314</v>
      </c>
    </row>
    <row r="31" spans="1:9" x14ac:dyDescent="0.25">
      <c r="C31" s="2">
        <v>81</v>
      </c>
      <c r="D31" s="2">
        <v>22.22222</v>
      </c>
      <c r="E31" s="2">
        <f>C31*D31</f>
        <v>1799.99982</v>
      </c>
      <c r="G31" s="2">
        <v>92</v>
      </c>
      <c r="H31" s="2">
        <v>22.22222</v>
      </c>
      <c r="I31" s="2">
        <f>G31*H31</f>
        <v>2044.44424</v>
      </c>
    </row>
    <row r="32" spans="1:9" x14ac:dyDescent="0.25">
      <c r="C32" s="2">
        <v>74</v>
      </c>
      <c r="D32" s="2">
        <v>22.22222</v>
      </c>
      <c r="E32" s="2">
        <f>C32*D32</f>
        <v>1644.4442799999999</v>
      </c>
      <c r="G32" s="2">
        <v>93</v>
      </c>
      <c r="H32" s="2">
        <v>22.22222</v>
      </c>
      <c r="I32" s="2">
        <f>G32*H32</f>
        <v>2066.6664599999999</v>
      </c>
    </row>
    <row r="33" spans="1:6" x14ac:dyDescent="0.25">
      <c r="C33">
        <f>COUNT(C6:C32)</f>
        <v>27</v>
      </c>
      <c r="D33" s="2" t="s">
        <v>32</v>
      </c>
      <c r="E33" s="2">
        <f>AVERAGE(E6:E32)</f>
        <v>1351.4401940740743</v>
      </c>
    </row>
    <row r="34" spans="1:6" x14ac:dyDescent="0.25">
      <c r="D34" s="2"/>
      <c r="E34" s="2"/>
    </row>
    <row r="35" spans="1:6" x14ac:dyDescent="0.25">
      <c r="A35" t="s">
        <v>35</v>
      </c>
      <c r="D35" s="2"/>
      <c r="E35" s="2"/>
    </row>
    <row r="36" spans="1:6" x14ac:dyDescent="0.25">
      <c r="D36" s="2"/>
      <c r="E36" s="2"/>
    </row>
    <row r="37" spans="1:6" x14ac:dyDescent="0.25">
      <c r="A37" s="2">
        <v>18</v>
      </c>
      <c r="B37" s="2">
        <v>22.22222</v>
      </c>
      <c r="C37" s="2">
        <f>A37*B37</f>
        <v>399.99995999999999</v>
      </c>
      <c r="D37">
        <f t="shared" ref="D37:D65" si="0">9.5*POWER(10,-8)</f>
        <v>9.5000000000000004E-8</v>
      </c>
      <c r="E37">
        <f t="shared" ref="E37:E64" si="1">POWER(C37,2.56)</f>
        <v>4584304.6041750805</v>
      </c>
      <c r="F37" s="2">
        <f t="shared" ref="F37:F64" si="2">D37*E37</f>
        <v>0.43550893739663266</v>
      </c>
    </row>
    <row r="38" spans="1:6" x14ac:dyDescent="0.25">
      <c r="A38" s="2">
        <v>19</v>
      </c>
      <c r="B38" s="2">
        <v>22.22222</v>
      </c>
      <c r="C38" s="2">
        <f>A38*B38</f>
        <v>422.22217999999998</v>
      </c>
      <c r="D38">
        <f t="shared" si="0"/>
        <v>9.5000000000000004E-8</v>
      </c>
      <c r="E38">
        <f t="shared" si="1"/>
        <v>5264838.7223477503</v>
      </c>
      <c r="F38" s="2">
        <f t="shared" si="2"/>
        <v>0.50015967862303634</v>
      </c>
    </row>
    <row r="39" spans="1:6" x14ac:dyDescent="0.25">
      <c r="A39" s="2">
        <v>20</v>
      </c>
      <c r="B39" s="2">
        <v>22.22222</v>
      </c>
      <c r="C39" s="2">
        <f>A39*B39</f>
        <v>444.44439999999997</v>
      </c>
      <c r="D39">
        <f t="shared" si="0"/>
        <v>9.5000000000000004E-8</v>
      </c>
      <c r="E39">
        <f t="shared" si="1"/>
        <v>6003612.3519163616</v>
      </c>
      <c r="F39" s="2">
        <f t="shared" si="2"/>
        <v>0.57034317343205443</v>
      </c>
    </row>
    <row r="40" spans="1:6" x14ac:dyDescent="0.25">
      <c r="A40" s="2">
        <v>22</v>
      </c>
      <c r="B40" s="2">
        <v>22.22222</v>
      </c>
      <c r="C40" s="2">
        <f>A40*B40</f>
        <v>488.88884000000002</v>
      </c>
      <c r="D40">
        <f t="shared" si="0"/>
        <v>9.5000000000000004E-8</v>
      </c>
      <c r="E40">
        <f t="shared" si="1"/>
        <v>7662631.0739528472</v>
      </c>
      <c r="F40" s="2">
        <f t="shared" si="2"/>
        <v>0.72794995202552049</v>
      </c>
    </row>
    <row r="41" spans="1:6" x14ac:dyDescent="0.25">
      <c r="A41">
        <f>COUNT(A31:A40)</f>
        <v>4</v>
      </c>
      <c r="B41" s="2" t="s">
        <v>32</v>
      </c>
      <c r="C41" s="2">
        <f>AVERAGE(C31:C40)</f>
        <v>276.79362571428572</v>
      </c>
      <c r="D41">
        <f t="shared" si="0"/>
        <v>9.5000000000000004E-8</v>
      </c>
      <c r="E41">
        <f t="shared" si="1"/>
        <v>1786156.7797364839</v>
      </c>
      <c r="F41" s="2">
        <f t="shared" si="2"/>
        <v>0.16968489407496598</v>
      </c>
    </row>
    <row r="42" spans="1:6" x14ac:dyDescent="0.25">
      <c r="B42" s="2"/>
      <c r="C42" s="2"/>
      <c r="F42" s="2"/>
    </row>
    <row r="43" spans="1:6" x14ac:dyDescent="0.25">
      <c r="A43" s="2">
        <v>30</v>
      </c>
      <c r="B43" s="2">
        <v>22.22222</v>
      </c>
      <c r="C43" s="2">
        <f t="shared" ref="C43:C65" si="3">A43*B43</f>
        <v>666.66660000000002</v>
      </c>
      <c r="D43">
        <f t="shared" si="0"/>
        <v>9.5000000000000004E-8</v>
      </c>
      <c r="E43">
        <f t="shared" si="1"/>
        <v>16951427.074581865</v>
      </c>
      <c r="F43" s="2">
        <f t="shared" si="2"/>
        <v>1.6103855720852773</v>
      </c>
    </row>
    <row r="44" spans="1:6" x14ac:dyDescent="0.25">
      <c r="A44" s="2">
        <v>32</v>
      </c>
      <c r="B44" s="2">
        <v>22.22222</v>
      </c>
      <c r="C44" s="2">
        <f t="shared" si="3"/>
        <v>711.11104</v>
      </c>
      <c r="D44">
        <f t="shared" si="0"/>
        <v>9.5000000000000004E-8</v>
      </c>
      <c r="E44">
        <f t="shared" si="1"/>
        <v>19996767.541873302</v>
      </c>
      <c r="F44" s="2">
        <f t="shared" si="2"/>
        <v>1.8996929164779639</v>
      </c>
    </row>
    <row r="45" spans="1:6" x14ac:dyDescent="0.25">
      <c r="A45" s="2">
        <v>34</v>
      </c>
      <c r="B45" s="2">
        <v>22.22222</v>
      </c>
      <c r="C45" s="2">
        <f t="shared" si="3"/>
        <v>755.55547999999999</v>
      </c>
      <c r="D45">
        <f t="shared" si="0"/>
        <v>9.5000000000000004E-8</v>
      </c>
      <c r="E45">
        <f t="shared" si="1"/>
        <v>23354032.550403256</v>
      </c>
      <c r="F45" s="2">
        <f t="shared" si="2"/>
        <v>2.2186330922883095</v>
      </c>
    </row>
    <row r="46" spans="1:6" x14ac:dyDescent="0.25">
      <c r="A46" s="2">
        <v>34</v>
      </c>
      <c r="B46" s="2">
        <v>22.22222</v>
      </c>
      <c r="C46" s="2">
        <f t="shared" si="3"/>
        <v>755.55547999999999</v>
      </c>
      <c r="D46">
        <f t="shared" si="0"/>
        <v>9.5000000000000004E-8</v>
      </c>
      <c r="E46">
        <f t="shared" si="1"/>
        <v>23354032.550403256</v>
      </c>
      <c r="F46" s="2">
        <f t="shared" si="2"/>
        <v>2.2186330922883095</v>
      </c>
    </row>
    <row r="47" spans="1:6" x14ac:dyDescent="0.25">
      <c r="A47" s="2">
        <v>34</v>
      </c>
      <c r="B47" s="2">
        <v>22.22222</v>
      </c>
      <c r="C47" s="2">
        <f t="shared" si="3"/>
        <v>755.55547999999999</v>
      </c>
      <c r="D47">
        <f t="shared" si="0"/>
        <v>9.5000000000000004E-8</v>
      </c>
      <c r="E47">
        <f t="shared" si="1"/>
        <v>23354032.550403256</v>
      </c>
      <c r="F47" s="2">
        <f t="shared" si="2"/>
        <v>2.2186330922883095</v>
      </c>
    </row>
    <row r="48" spans="1:6" x14ac:dyDescent="0.25">
      <c r="A48" s="2">
        <v>35</v>
      </c>
      <c r="B48" s="2">
        <v>22.22222</v>
      </c>
      <c r="C48" s="2">
        <f t="shared" si="3"/>
        <v>777.77769999999998</v>
      </c>
      <c r="D48">
        <f t="shared" si="0"/>
        <v>9.5000000000000004E-8</v>
      </c>
      <c r="E48">
        <f t="shared" si="1"/>
        <v>25153014.842907567</v>
      </c>
      <c r="F48" s="2">
        <f t="shared" si="2"/>
        <v>2.3895364100762189</v>
      </c>
    </row>
    <row r="49" spans="1:6" x14ac:dyDescent="0.25">
      <c r="A49" s="2">
        <v>69</v>
      </c>
      <c r="B49" s="2">
        <v>22.22222</v>
      </c>
      <c r="C49" s="2">
        <f t="shared" si="3"/>
        <v>1533.3331800000001</v>
      </c>
      <c r="D49">
        <f t="shared" si="0"/>
        <v>9.5000000000000004E-8</v>
      </c>
      <c r="E49">
        <f t="shared" si="1"/>
        <v>142964933.25383905</v>
      </c>
      <c r="F49" s="2">
        <f t="shared" si="2"/>
        <v>13.58166865911471</v>
      </c>
    </row>
    <row r="50" spans="1:6" x14ac:dyDescent="0.25">
      <c r="A50" s="2">
        <v>73</v>
      </c>
      <c r="B50" s="2">
        <v>22.22222</v>
      </c>
      <c r="C50" s="2">
        <f t="shared" si="3"/>
        <v>1622.2220600000001</v>
      </c>
      <c r="D50">
        <f t="shared" si="0"/>
        <v>9.5000000000000004E-8</v>
      </c>
      <c r="E50">
        <f t="shared" si="1"/>
        <v>165151444.06487429</v>
      </c>
      <c r="F50" s="2">
        <f t="shared" si="2"/>
        <v>15.689387186163058</v>
      </c>
    </row>
    <row r="51" spans="1:6" x14ac:dyDescent="0.25">
      <c r="A51" s="2">
        <v>74</v>
      </c>
      <c r="B51" s="2">
        <v>22.22222</v>
      </c>
      <c r="C51" s="2">
        <f t="shared" si="3"/>
        <v>1644.4442799999999</v>
      </c>
      <c r="D51">
        <f t="shared" si="0"/>
        <v>9.5000000000000004E-8</v>
      </c>
      <c r="E51">
        <f t="shared" si="1"/>
        <v>171005097.33254603</v>
      </c>
      <c r="F51" s="2">
        <f t="shared" si="2"/>
        <v>16.245484246591872</v>
      </c>
    </row>
    <row r="52" spans="1:6" x14ac:dyDescent="0.25">
      <c r="A52" s="2">
        <v>75</v>
      </c>
      <c r="B52" s="2">
        <v>22.22222</v>
      </c>
      <c r="C52" s="2">
        <f t="shared" si="3"/>
        <v>1666.6665</v>
      </c>
      <c r="D52">
        <f t="shared" si="0"/>
        <v>9.5000000000000004E-8</v>
      </c>
      <c r="E52">
        <f t="shared" si="1"/>
        <v>176983462.68858331</v>
      </c>
      <c r="F52" s="2">
        <f t="shared" si="2"/>
        <v>16.813428955415414</v>
      </c>
    </row>
    <row r="53" spans="1:6" x14ac:dyDescent="0.25">
      <c r="A53" s="2">
        <v>75</v>
      </c>
      <c r="B53" s="2">
        <v>22.22222</v>
      </c>
      <c r="C53" s="2">
        <f t="shared" si="3"/>
        <v>1666.6665</v>
      </c>
      <c r="D53">
        <f t="shared" si="0"/>
        <v>9.5000000000000004E-8</v>
      </c>
      <c r="E53">
        <f t="shared" si="1"/>
        <v>176983462.68858331</v>
      </c>
      <c r="F53" s="2">
        <f t="shared" si="2"/>
        <v>16.813428955415414</v>
      </c>
    </row>
    <row r="54" spans="1:6" x14ac:dyDescent="0.25">
      <c r="A54" s="2">
        <v>77</v>
      </c>
      <c r="B54" s="2">
        <v>22.22222</v>
      </c>
      <c r="C54" s="2">
        <f t="shared" si="3"/>
        <v>1711.11094</v>
      </c>
      <c r="D54">
        <f t="shared" si="0"/>
        <v>9.5000000000000004E-8</v>
      </c>
      <c r="E54">
        <f t="shared" si="1"/>
        <v>189318088.1285691</v>
      </c>
      <c r="F54" s="2">
        <f t="shared" si="2"/>
        <v>17.985218372214064</v>
      </c>
    </row>
    <row r="55" spans="1:6" x14ac:dyDescent="0.25">
      <c r="A55" s="2">
        <v>78</v>
      </c>
      <c r="B55" s="2">
        <v>22.22222</v>
      </c>
      <c r="C55" s="2">
        <f t="shared" si="3"/>
        <v>1733.3331599999999</v>
      </c>
      <c r="D55">
        <f t="shared" si="0"/>
        <v>9.5000000000000004E-8</v>
      </c>
      <c r="E55">
        <f t="shared" si="1"/>
        <v>195676213.78604701</v>
      </c>
      <c r="F55" s="2">
        <f t="shared" si="2"/>
        <v>18.589240309674466</v>
      </c>
    </row>
    <row r="56" spans="1:6" x14ac:dyDescent="0.25">
      <c r="A56" s="2">
        <v>79</v>
      </c>
      <c r="B56" s="2">
        <v>22.22222</v>
      </c>
      <c r="C56" s="2">
        <f t="shared" si="3"/>
        <v>1755.55538</v>
      </c>
      <c r="D56">
        <f t="shared" si="0"/>
        <v>9.5000000000000004E-8</v>
      </c>
      <c r="E56">
        <f t="shared" si="1"/>
        <v>202162782.88368639</v>
      </c>
      <c r="F56" s="2">
        <f t="shared" si="2"/>
        <v>19.205464373950207</v>
      </c>
    </row>
    <row r="57" spans="1:6" x14ac:dyDescent="0.25">
      <c r="A57" s="2">
        <v>81</v>
      </c>
      <c r="B57" s="2">
        <v>22.22222</v>
      </c>
      <c r="C57" s="2">
        <f t="shared" si="3"/>
        <v>1799.99982</v>
      </c>
      <c r="D57">
        <f t="shared" si="0"/>
        <v>9.5000000000000004E-8</v>
      </c>
      <c r="E57">
        <f t="shared" si="1"/>
        <v>215524924.62734744</v>
      </c>
      <c r="F57" s="2">
        <f t="shared" si="2"/>
        <v>20.474867839598009</v>
      </c>
    </row>
    <row r="58" spans="1:6" x14ac:dyDescent="0.25">
      <c r="A58" s="2">
        <v>81</v>
      </c>
      <c r="B58" s="2">
        <v>22.22222</v>
      </c>
      <c r="C58" s="2">
        <f t="shared" si="3"/>
        <v>1799.99982</v>
      </c>
      <c r="D58">
        <f t="shared" si="0"/>
        <v>9.5000000000000004E-8</v>
      </c>
      <c r="E58">
        <f t="shared" si="1"/>
        <v>215524924.62734744</v>
      </c>
      <c r="F58" s="2">
        <f t="shared" si="2"/>
        <v>20.474867839598009</v>
      </c>
    </row>
    <row r="59" spans="1:6" x14ac:dyDescent="0.25">
      <c r="A59" s="2">
        <v>81</v>
      </c>
      <c r="B59" s="2">
        <v>22.22222</v>
      </c>
      <c r="C59" s="2">
        <f t="shared" si="3"/>
        <v>1799.99982</v>
      </c>
      <c r="D59">
        <f t="shared" si="0"/>
        <v>9.5000000000000004E-8</v>
      </c>
      <c r="E59">
        <f t="shared" si="1"/>
        <v>215524924.62734744</v>
      </c>
      <c r="F59" s="2">
        <f t="shared" si="2"/>
        <v>20.474867839598009</v>
      </c>
    </row>
    <row r="60" spans="1:6" x14ac:dyDescent="0.25">
      <c r="A60" s="2">
        <v>82</v>
      </c>
      <c r="B60" s="2">
        <v>22.22222</v>
      </c>
      <c r="C60" s="2">
        <f t="shared" si="3"/>
        <v>1822.2220400000001</v>
      </c>
      <c r="D60">
        <f t="shared" si="0"/>
        <v>9.5000000000000004E-8</v>
      </c>
      <c r="E60">
        <f t="shared" si="1"/>
        <v>222402321.20937085</v>
      </c>
      <c r="F60" s="2">
        <f t="shared" si="2"/>
        <v>21.128220514890231</v>
      </c>
    </row>
    <row r="61" spans="1:6" x14ac:dyDescent="0.25">
      <c r="A61" s="2">
        <v>82</v>
      </c>
      <c r="B61" s="2">
        <v>22.22222</v>
      </c>
      <c r="C61" s="2">
        <f t="shared" si="3"/>
        <v>1822.2220400000001</v>
      </c>
      <c r="D61">
        <f t="shared" si="0"/>
        <v>9.5000000000000004E-8</v>
      </c>
      <c r="E61">
        <f t="shared" si="1"/>
        <v>222402321.20937085</v>
      </c>
      <c r="F61" s="2">
        <f t="shared" si="2"/>
        <v>21.128220514890231</v>
      </c>
    </row>
    <row r="62" spans="1:6" x14ac:dyDescent="0.25">
      <c r="A62" s="2">
        <v>85</v>
      </c>
      <c r="B62" s="2">
        <v>22.22222</v>
      </c>
      <c r="C62" s="2">
        <f t="shared" si="3"/>
        <v>1888.8887</v>
      </c>
      <c r="D62">
        <f t="shared" si="0"/>
        <v>9.5000000000000004E-8</v>
      </c>
      <c r="E62">
        <f t="shared" si="1"/>
        <v>243830653.92234498</v>
      </c>
      <c r="F62" s="2">
        <f t="shared" si="2"/>
        <v>23.163912122622776</v>
      </c>
    </row>
    <row r="63" spans="1:6" x14ac:dyDescent="0.25">
      <c r="A63" s="2">
        <v>87</v>
      </c>
      <c r="B63" s="2">
        <v>22.22222</v>
      </c>
      <c r="C63" s="2">
        <f t="shared" si="3"/>
        <v>1933.33314</v>
      </c>
      <c r="D63">
        <f t="shared" si="0"/>
        <v>9.5000000000000004E-8</v>
      </c>
      <c r="E63">
        <f t="shared" si="1"/>
        <v>258788599.47626418</v>
      </c>
      <c r="F63" s="2">
        <f t="shared" si="2"/>
        <v>24.584916950245098</v>
      </c>
    </row>
    <row r="64" spans="1:6" x14ac:dyDescent="0.25">
      <c r="A64" s="2">
        <v>92</v>
      </c>
      <c r="B64" s="2">
        <v>22.22222</v>
      </c>
      <c r="C64" s="2">
        <f t="shared" si="3"/>
        <v>2044.44424</v>
      </c>
      <c r="D64">
        <f t="shared" si="0"/>
        <v>9.5000000000000004E-8</v>
      </c>
      <c r="E64">
        <f t="shared" si="1"/>
        <v>298588234.96132541</v>
      </c>
      <c r="F64" s="2">
        <f t="shared" si="2"/>
        <v>28.365882321325916</v>
      </c>
    </row>
    <row r="65" spans="1:6" x14ac:dyDescent="0.25">
      <c r="A65" s="2">
        <v>93</v>
      </c>
      <c r="B65" s="2">
        <v>22.22222</v>
      </c>
      <c r="C65" s="2">
        <f t="shared" si="3"/>
        <v>2066.6664599999999</v>
      </c>
      <c r="D65">
        <f t="shared" si="0"/>
        <v>9.5000000000000004E-8</v>
      </c>
      <c r="E65">
        <f t="shared" ref="E65" si="4">POWER(C65,2.56)</f>
        <v>306967361.89510351</v>
      </c>
      <c r="F65" s="2">
        <f t="shared" ref="F65" si="5">D65*E65</f>
        <v>29.161899380034836</v>
      </c>
    </row>
    <row r="66" spans="1:6" x14ac:dyDescent="0.25">
      <c r="A66">
        <f>COUNT(A43:A65)</f>
        <v>23</v>
      </c>
      <c r="B66" t="s">
        <v>34</v>
      </c>
      <c r="E66" t="s">
        <v>32</v>
      </c>
      <c r="F66" s="2">
        <f>AVERAGE(F43:F65)</f>
        <v>15.497238719862898</v>
      </c>
    </row>
  </sheetData>
  <sortState ref="G6:I32">
    <sortCondition ref="G6"/>
  </sortState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"/>
  <sheetViews>
    <sheetView topLeftCell="A17" workbookViewId="0">
      <selection activeCell="F6" sqref="F6:F52"/>
    </sheetView>
  </sheetViews>
  <sheetFormatPr baseColWidth="10" defaultRowHeight="15" x14ac:dyDescent="0.25"/>
  <sheetData>
    <row r="1" spans="1:6" x14ac:dyDescent="0.25">
      <c r="A1" t="s">
        <v>24</v>
      </c>
      <c r="C1" s="1">
        <v>45891</v>
      </c>
      <c r="D1" t="s">
        <v>31</v>
      </c>
    </row>
    <row r="2" spans="1:6" x14ac:dyDescent="0.25">
      <c r="A2" t="s">
        <v>25</v>
      </c>
    </row>
    <row r="4" spans="1:6" x14ac:dyDescent="0.25">
      <c r="A4" s="2" t="s">
        <v>29</v>
      </c>
      <c r="B4" s="2"/>
    </row>
    <row r="5" spans="1:6" x14ac:dyDescent="0.25">
      <c r="A5" s="2"/>
      <c r="B5" s="2"/>
    </row>
    <row r="6" spans="1:6" x14ac:dyDescent="0.25">
      <c r="A6" s="2">
        <v>83</v>
      </c>
      <c r="B6" s="2">
        <v>22.22222</v>
      </c>
      <c r="C6" s="2">
        <f t="shared" ref="C6:C52" si="0">A6*B6</f>
        <v>1844.44426</v>
      </c>
      <c r="D6" s="2">
        <v>22</v>
      </c>
      <c r="E6" s="2">
        <v>22.22222</v>
      </c>
      <c r="F6" s="2">
        <f t="shared" ref="F6:F52" si="1">D6*E6</f>
        <v>488.88884000000002</v>
      </c>
    </row>
    <row r="7" spans="1:6" x14ac:dyDescent="0.25">
      <c r="A7" s="2">
        <v>72</v>
      </c>
      <c r="B7" s="2">
        <v>22.22222</v>
      </c>
      <c r="C7" s="2">
        <f t="shared" si="0"/>
        <v>1599.9998399999999</v>
      </c>
      <c r="D7" s="2">
        <v>24</v>
      </c>
      <c r="E7" s="2">
        <v>22.22222</v>
      </c>
      <c r="F7" s="2">
        <f t="shared" si="1"/>
        <v>533.33328000000006</v>
      </c>
    </row>
    <row r="8" spans="1:6" x14ac:dyDescent="0.25">
      <c r="A8" s="2">
        <v>56</v>
      </c>
      <c r="B8" s="2">
        <v>22.22222</v>
      </c>
      <c r="C8" s="2">
        <f t="shared" si="0"/>
        <v>1244.4443200000001</v>
      </c>
      <c r="D8" s="2">
        <v>32</v>
      </c>
      <c r="E8" s="2">
        <v>22.22222</v>
      </c>
      <c r="F8" s="2">
        <f t="shared" si="1"/>
        <v>711.11104</v>
      </c>
    </row>
    <row r="9" spans="1:6" x14ac:dyDescent="0.25">
      <c r="A9" s="2">
        <v>57</v>
      </c>
      <c r="B9" s="2">
        <v>22.22222</v>
      </c>
      <c r="C9" s="2">
        <f t="shared" si="0"/>
        <v>1266.6665399999999</v>
      </c>
      <c r="D9" s="2">
        <v>33</v>
      </c>
      <c r="E9" s="2">
        <v>22.22222</v>
      </c>
      <c r="F9" s="2">
        <f t="shared" si="1"/>
        <v>733.33326</v>
      </c>
    </row>
    <row r="10" spans="1:6" x14ac:dyDescent="0.25">
      <c r="A10" s="2">
        <v>60</v>
      </c>
      <c r="B10" s="2">
        <v>22.22222</v>
      </c>
      <c r="C10" s="2">
        <f t="shared" si="0"/>
        <v>1333.3332</v>
      </c>
      <c r="D10" s="2">
        <v>35</v>
      </c>
      <c r="E10" s="2">
        <v>22.22222</v>
      </c>
      <c r="F10" s="2">
        <f t="shared" si="1"/>
        <v>777.77769999999998</v>
      </c>
    </row>
    <row r="11" spans="1:6" x14ac:dyDescent="0.25">
      <c r="A11" s="2">
        <v>75</v>
      </c>
      <c r="B11" s="2">
        <v>22.22222</v>
      </c>
      <c r="C11" s="2">
        <f t="shared" si="0"/>
        <v>1666.6665</v>
      </c>
      <c r="D11" s="2">
        <v>36</v>
      </c>
      <c r="E11" s="2">
        <v>22.22222</v>
      </c>
      <c r="F11" s="2">
        <f t="shared" si="1"/>
        <v>799.99991999999997</v>
      </c>
    </row>
    <row r="12" spans="1:6" x14ac:dyDescent="0.25">
      <c r="A12" s="2">
        <v>60</v>
      </c>
      <c r="B12" s="2">
        <v>22.22222</v>
      </c>
      <c r="C12" s="2">
        <f t="shared" si="0"/>
        <v>1333.3332</v>
      </c>
      <c r="D12" s="2">
        <v>37</v>
      </c>
      <c r="E12" s="2">
        <v>22.22222</v>
      </c>
      <c r="F12" s="2">
        <f t="shared" si="1"/>
        <v>822.22213999999997</v>
      </c>
    </row>
    <row r="13" spans="1:6" x14ac:dyDescent="0.25">
      <c r="A13" s="2">
        <v>55</v>
      </c>
      <c r="B13" s="2">
        <v>22.22222</v>
      </c>
      <c r="C13" s="2">
        <f t="shared" si="0"/>
        <v>1222.2221</v>
      </c>
      <c r="D13" s="2">
        <v>40</v>
      </c>
      <c r="E13" s="2">
        <v>22.22222</v>
      </c>
      <c r="F13" s="2">
        <f t="shared" si="1"/>
        <v>888.88879999999995</v>
      </c>
    </row>
    <row r="14" spans="1:6" x14ac:dyDescent="0.25">
      <c r="A14" s="2">
        <v>79</v>
      </c>
      <c r="B14" s="2">
        <v>22.22222</v>
      </c>
      <c r="C14" s="2">
        <f t="shared" si="0"/>
        <v>1755.55538</v>
      </c>
      <c r="D14" s="2">
        <v>43</v>
      </c>
      <c r="E14" s="2">
        <v>22.22222</v>
      </c>
      <c r="F14" s="2">
        <f t="shared" si="1"/>
        <v>955.55546000000004</v>
      </c>
    </row>
    <row r="15" spans="1:6" x14ac:dyDescent="0.25">
      <c r="A15" s="2">
        <v>60</v>
      </c>
      <c r="B15" s="2">
        <v>22.22222</v>
      </c>
      <c r="C15" s="2">
        <f t="shared" si="0"/>
        <v>1333.3332</v>
      </c>
      <c r="D15" s="2">
        <v>47</v>
      </c>
      <c r="E15" s="2">
        <v>22.22222</v>
      </c>
      <c r="F15" s="2">
        <f t="shared" si="1"/>
        <v>1044.44434</v>
      </c>
    </row>
    <row r="16" spans="1:6" x14ac:dyDescent="0.25">
      <c r="A16" s="2">
        <v>76</v>
      </c>
      <c r="B16" s="2">
        <v>22.22222</v>
      </c>
      <c r="C16" s="2">
        <f t="shared" si="0"/>
        <v>1688.8887199999999</v>
      </c>
      <c r="D16" s="2">
        <v>47</v>
      </c>
      <c r="E16" s="2">
        <v>22.22222</v>
      </c>
      <c r="F16" s="2">
        <f t="shared" si="1"/>
        <v>1044.44434</v>
      </c>
    </row>
    <row r="17" spans="1:6" x14ac:dyDescent="0.25">
      <c r="A17" s="2">
        <v>43</v>
      </c>
      <c r="B17" s="2">
        <v>22.22222</v>
      </c>
      <c r="C17" s="2">
        <f t="shared" si="0"/>
        <v>955.55546000000004</v>
      </c>
      <c r="D17" s="2">
        <v>48</v>
      </c>
      <c r="E17" s="2">
        <v>22.22222</v>
      </c>
      <c r="F17" s="2">
        <f t="shared" si="1"/>
        <v>1066.6665600000001</v>
      </c>
    </row>
    <row r="18" spans="1:6" x14ac:dyDescent="0.25">
      <c r="A18" s="2">
        <v>37</v>
      </c>
      <c r="B18" s="2">
        <v>22.22222</v>
      </c>
      <c r="C18" s="2">
        <f t="shared" si="0"/>
        <v>822.22213999999997</v>
      </c>
      <c r="D18" s="2">
        <v>48</v>
      </c>
      <c r="E18" s="2">
        <v>22.22222</v>
      </c>
      <c r="F18" s="2">
        <f t="shared" si="1"/>
        <v>1066.6665600000001</v>
      </c>
    </row>
    <row r="19" spans="1:6" x14ac:dyDescent="0.25">
      <c r="A19" s="2">
        <v>52</v>
      </c>
      <c r="B19" s="2">
        <v>22.22222</v>
      </c>
      <c r="C19" s="2">
        <f t="shared" si="0"/>
        <v>1155.5554400000001</v>
      </c>
      <c r="D19" s="2">
        <v>49</v>
      </c>
      <c r="E19" s="2">
        <v>22.22222</v>
      </c>
      <c r="F19" s="2">
        <f t="shared" si="1"/>
        <v>1088.88878</v>
      </c>
    </row>
    <row r="20" spans="1:6" x14ac:dyDescent="0.25">
      <c r="A20" s="2">
        <v>75</v>
      </c>
      <c r="B20" s="2">
        <v>22.22222</v>
      </c>
      <c r="C20" s="2">
        <f t="shared" si="0"/>
        <v>1666.6665</v>
      </c>
      <c r="D20" s="2">
        <v>49</v>
      </c>
      <c r="E20" s="2">
        <v>22.22222</v>
      </c>
      <c r="F20" s="2">
        <f t="shared" si="1"/>
        <v>1088.88878</v>
      </c>
    </row>
    <row r="21" spans="1:6" x14ac:dyDescent="0.25">
      <c r="A21" s="2">
        <v>55</v>
      </c>
      <c r="B21" s="2">
        <v>22.22222</v>
      </c>
      <c r="C21" s="2">
        <f t="shared" si="0"/>
        <v>1222.2221</v>
      </c>
      <c r="D21" s="2">
        <v>50</v>
      </c>
      <c r="E21" s="2">
        <v>22.22222</v>
      </c>
      <c r="F21" s="2">
        <f t="shared" si="1"/>
        <v>1111.1110000000001</v>
      </c>
    </row>
    <row r="22" spans="1:6" x14ac:dyDescent="0.25">
      <c r="A22" s="2">
        <v>35</v>
      </c>
      <c r="B22" s="2">
        <v>22.22222</v>
      </c>
      <c r="C22" s="2">
        <f t="shared" si="0"/>
        <v>777.77769999999998</v>
      </c>
      <c r="D22" s="2">
        <v>51</v>
      </c>
      <c r="E22" s="2">
        <v>22.22222</v>
      </c>
      <c r="F22" s="2">
        <f t="shared" si="1"/>
        <v>1133.33322</v>
      </c>
    </row>
    <row r="23" spans="1:6" x14ac:dyDescent="0.25">
      <c r="A23" s="2">
        <v>49</v>
      </c>
      <c r="B23" s="2">
        <v>22.22222</v>
      </c>
      <c r="C23" s="2">
        <f t="shared" si="0"/>
        <v>1088.88878</v>
      </c>
      <c r="D23" s="2">
        <v>52</v>
      </c>
      <c r="E23" s="2">
        <v>22.22222</v>
      </c>
      <c r="F23" s="2">
        <f t="shared" si="1"/>
        <v>1155.5554400000001</v>
      </c>
    </row>
    <row r="24" spans="1:6" x14ac:dyDescent="0.25">
      <c r="A24" s="2">
        <v>81</v>
      </c>
      <c r="B24" s="2">
        <v>22.22222</v>
      </c>
      <c r="C24" s="2">
        <f t="shared" si="0"/>
        <v>1799.99982</v>
      </c>
      <c r="D24" s="2">
        <v>52</v>
      </c>
      <c r="E24" s="2">
        <v>22.22222</v>
      </c>
      <c r="F24" s="2">
        <f t="shared" si="1"/>
        <v>1155.5554400000001</v>
      </c>
    </row>
    <row r="25" spans="1:6" x14ac:dyDescent="0.25">
      <c r="A25" s="2">
        <v>57</v>
      </c>
      <c r="B25" s="2">
        <v>22.22222</v>
      </c>
      <c r="C25" s="2">
        <f t="shared" si="0"/>
        <v>1266.6665399999999</v>
      </c>
      <c r="D25" s="2">
        <v>55</v>
      </c>
      <c r="E25" s="2">
        <v>22.22222</v>
      </c>
      <c r="F25" s="2">
        <f t="shared" si="1"/>
        <v>1222.2221</v>
      </c>
    </row>
    <row r="26" spans="1:6" x14ac:dyDescent="0.25">
      <c r="A26" s="2">
        <v>40</v>
      </c>
      <c r="B26" s="2">
        <v>22.22222</v>
      </c>
      <c r="C26" s="2">
        <f t="shared" si="0"/>
        <v>888.88879999999995</v>
      </c>
      <c r="D26" s="2">
        <v>55</v>
      </c>
      <c r="E26" s="2">
        <v>22.22222</v>
      </c>
      <c r="F26" s="2">
        <f t="shared" si="1"/>
        <v>1222.2221</v>
      </c>
    </row>
    <row r="27" spans="1:6" x14ac:dyDescent="0.25">
      <c r="A27" s="2">
        <v>50</v>
      </c>
      <c r="B27" s="2">
        <v>22.22222</v>
      </c>
      <c r="C27" s="2">
        <f t="shared" si="0"/>
        <v>1111.1110000000001</v>
      </c>
      <c r="D27" s="2">
        <v>55</v>
      </c>
      <c r="E27" s="2">
        <v>22.22222</v>
      </c>
      <c r="F27" s="2">
        <f t="shared" si="1"/>
        <v>1222.2221</v>
      </c>
    </row>
    <row r="28" spans="1:6" x14ac:dyDescent="0.25">
      <c r="A28" s="2">
        <v>52</v>
      </c>
      <c r="B28" s="2">
        <v>22.22222</v>
      </c>
      <c r="C28" s="2">
        <f t="shared" si="0"/>
        <v>1155.5554400000001</v>
      </c>
      <c r="D28" s="2">
        <v>55</v>
      </c>
      <c r="E28" s="2">
        <v>22.22222</v>
      </c>
      <c r="F28" s="2">
        <f t="shared" si="1"/>
        <v>1222.2221</v>
      </c>
    </row>
    <row r="29" spans="1:6" x14ac:dyDescent="0.25">
      <c r="A29" s="2">
        <v>33</v>
      </c>
      <c r="B29" s="2">
        <v>22.22222</v>
      </c>
      <c r="C29" s="2">
        <f t="shared" si="0"/>
        <v>733.33326</v>
      </c>
      <c r="D29" s="2">
        <v>55</v>
      </c>
      <c r="E29" s="2">
        <v>22.22222</v>
      </c>
      <c r="F29" s="2">
        <f t="shared" si="1"/>
        <v>1222.2221</v>
      </c>
    </row>
    <row r="30" spans="1:6" x14ac:dyDescent="0.25">
      <c r="A30" s="2">
        <v>70</v>
      </c>
      <c r="B30" s="2">
        <v>22.22222</v>
      </c>
      <c r="C30" s="2">
        <f t="shared" si="0"/>
        <v>1555.5554</v>
      </c>
      <c r="D30" s="2">
        <v>56</v>
      </c>
      <c r="E30" s="2">
        <v>22.22222</v>
      </c>
      <c r="F30" s="2">
        <f t="shared" si="1"/>
        <v>1244.4443200000001</v>
      </c>
    </row>
    <row r="31" spans="1:6" x14ac:dyDescent="0.25">
      <c r="A31" s="2">
        <v>69</v>
      </c>
      <c r="B31" s="2">
        <v>22.22222</v>
      </c>
      <c r="C31" s="2">
        <f t="shared" si="0"/>
        <v>1533.3331800000001</v>
      </c>
      <c r="D31" s="2">
        <v>57</v>
      </c>
      <c r="E31" s="2">
        <v>22.22222</v>
      </c>
      <c r="F31" s="2">
        <f t="shared" si="1"/>
        <v>1266.6665399999999</v>
      </c>
    </row>
    <row r="32" spans="1:6" x14ac:dyDescent="0.25">
      <c r="A32" s="2">
        <v>75</v>
      </c>
      <c r="B32" s="2">
        <v>22.22222</v>
      </c>
      <c r="C32" s="2">
        <f t="shared" si="0"/>
        <v>1666.6665</v>
      </c>
      <c r="D32" s="2">
        <v>57</v>
      </c>
      <c r="E32" s="2">
        <v>22.22222</v>
      </c>
      <c r="F32" s="2">
        <f t="shared" si="1"/>
        <v>1266.6665399999999</v>
      </c>
    </row>
    <row r="33" spans="1:6" x14ac:dyDescent="0.25">
      <c r="A33" s="2">
        <v>69</v>
      </c>
      <c r="B33" s="2">
        <v>22.22222</v>
      </c>
      <c r="C33" s="2">
        <f t="shared" si="0"/>
        <v>1533.3331800000001</v>
      </c>
      <c r="D33" s="2">
        <v>57</v>
      </c>
      <c r="E33" s="2">
        <v>22.22222</v>
      </c>
      <c r="F33" s="2">
        <f t="shared" si="1"/>
        <v>1266.6665399999999</v>
      </c>
    </row>
    <row r="34" spans="1:6" x14ac:dyDescent="0.25">
      <c r="A34" s="2">
        <v>48</v>
      </c>
      <c r="B34" s="2">
        <v>22.22222</v>
      </c>
      <c r="C34" s="2">
        <f t="shared" si="0"/>
        <v>1066.6665600000001</v>
      </c>
      <c r="D34" s="2">
        <v>58</v>
      </c>
      <c r="E34" s="2">
        <v>22.22222</v>
      </c>
      <c r="F34" s="2">
        <f t="shared" si="1"/>
        <v>1288.88876</v>
      </c>
    </row>
    <row r="35" spans="1:6" x14ac:dyDescent="0.25">
      <c r="A35" s="2">
        <v>60</v>
      </c>
      <c r="B35" s="2">
        <v>22.22222</v>
      </c>
      <c r="C35" s="2">
        <f t="shared" si="0"/>
        <v>1333.3332</v>
      </c>
      <c r="D35" s="2">
        <v>60</v>
      </c>
      <c r="E35" s="2">
        <v>22.22222</v>
      </c>
      <c r="F35" s="2">
        <f t="shared" si="1"/>
        <v>1333.3332</v>
      </c>
    </row>
    <row r="36" spans="1:6" x14ac:dyDescent="0.25">
      <c r="A36" s="2">
        <v>49</v>
      </c>
      <c r="B36" s="2">
        <v>22.22222</v>
      </c>
      <c r="C36" s="2">
        <f t="shared" si="0"/>
        <v>1088.88878</v>
      </c>
      <c r="D36" s="2">
        <v>60</v>
      </c>
      <c r="E36" s="2">
        <v>22.22222</v>
      </c>
      <c r="F36" s="2">
        <f t="shared" si="1"/>
        <v>1333.3332</v>
      </c>
    </row>
    <row r="37" spans="1:6" x14ac:dyDescent="0.25">
      <c r="A37" s="2">
        <v>88</v>
      </c>
      <c r="B37" s="2">
        <v>22.22222</v>
      </c>
      <c r="C37" s="2">
        <f t="shared" si="0"/>
        <v>1955.5553600000001</v>
      </c>
      <c r="D37" s="2">
        <v>60</v>
      </c>
      <c r="E37" s="2">
        <v>22.22222</v>
      </c>
      <c r="F37" s="2">
        <f t="shared" si="1"/>
        <v>1333.3332</v>
      </c>
    </row>
    <row r="38" spans="1:6" x14ac:dyDescent="0.25">
      <c r="A38" s="2">
        <v>32</v>
      </c>
      <c r="B38" s="2">
        <v>22.22222</v>
      </c>
      <c r="C38" s="2">
        <f t="shared" si="0"/>
        <v>711.11104</v>
      </c>
      <c r="D38" s="2">
        <v>60</v>
      </c>
      <c r="E38" s="2">
        <v>22.22222</v>
      </c>
      <c r="F38" s="2">
        <f t="shared" si="1"/>
        <v>1333.3332</v>
      </c>
    </row>
    <row r="39" spans="1:6" x14ac:dyDescent="0.25">
      <c r="A39" s="2">
        <v>57</v>
      </c>
      <c r="B39" s="2">
        <v>22.22222</v>
      </c>
      <c r="C39" s="2">
        <f t="shared" si="0"/>
        <v>1266.6665399999999</v>
      </c>
      <c r="D39" s="2">
        <v>69</v>
      </c>
      <c r="E39" s="2">
        <v>22.22222</v>
      </c>
      <c r="F39" s="2">
        <f t="shared" si="1"/>
        <v>1533.3331800000001</v>
      </c>
    </row>
    <row r="40" spans="1:6" x14ac:dyDescent="0.25">
      <c r="A40" s="2">
        <v>22</v>
      </c>
      <c r="B40" s="2">
        <v>22.22222</v>
      </c>
      <c r="C40" s="2">
        <f t="shared" si="0"/>
        <v>488.88884000000002</v>
      </c>
      <c r="D40" s="2">
        <v>69</v>
      </c>
      <c r="E40" s="2">
        <v>22.22222</v>
      </c>
      <c r="F40" s="2">
        <f t="shared" si="1"/>
        <v>1533.3331800000001</v>
      </c>
    </row>
    <row r="41" spans="1:6" x14ac:dyDescent="0.25">
      <c r="A41" s="2">
        <v>51</v>
      </c>
      <c r="B41" s="2">
        <v>22.22222</v>
      </c>
      <c r="C41" s="2">
        <f t="shared" si="0"/>
        <v>1133.33322</v>
      </c>
      <c r="D41" s="2">
        <v>70</v>
      </c>
      <c r="E41" s="2">
        <v>22.22222</v>
      </c>
      <c r="F41" s="2">
        <f t="shared" si="1"/>
        <v>1555.5554</v>
      </c>
    </row>
    <row r="42" spans="1:6" x14ac:dyDescent="0.25">
      <c r="A42" s="2">
        <v>55</v>
      </c>
      <c r="B42" s="2">
        <v>22.22222</v>
      </c>
      <c r="C42" s="2">
        <f t="shared" si="0"/>
        <v>1222.2221</v>
      </c>
      <c r="D42" s="2">
        <v>70</v>
      </c>
      <c r="E42" s="2">
        <v>22.22222</v>
      </c>
      <c r="F42" s="2">
        <f t="shared" si="1"/>
        <v>1555.5554</v>
      </c>
    </row>
    <row r="43" spans="1:6" x14ac:dyDescent="0.25">
      <c r="A43" s="2">
        <v>55</v>
      </c>
      <c r="B43" s="2">
        <v>22.22222</v>
      </c>
      <c r="C43" s="2">
        <f t="shared" si="0"/>
        <v>1222.2221</v>
      </c>
      <c r="D43" s="2">
        <v>72</v>
      </c>
      <c r="E43" s="2">
        <v>22.22222</v>
      </c>
      <c r="F43" s="2">
        <f t="shared" si="1"/>
        <v>1599.9998399999999</v>
      </c>
    </row>
    <row r="44" spans="1:6" x14ac:dyDescent="0.25">
      <c r="A44" s="2">
        <v>24</v>
      </c>
      <c r="B44" s="2">
        <v>22.22222</v>
      </c>
      <c r="C44" s="2">
        <f t="shared" si="0"/>
        <v>533.33328000000006</v>
      </c>
      <c r="D44" s="2">
        <v>75</v>
      </c>
      <c r="E44" s="2">
        <v>22.22222</v>
      </c>
      <c r="F44" s="2">
        <f t="shared" si="1"/>
        <v>1666.6665</v>
      </c>
    </row>
    <row r="45" spans="1:6" x14ac:dyDescent="0.25">
      <c r="A45" s="2">
        <v>47</v>
      </c>
      <c r="B45" s="2">
        <v>22.22222</v>
      </c>
      <c r="C45" s="2">
        <f t="shared" si="0"/>
        <v>1044.44434</v>
      </c>
      <c r="D45" s="2">
        <v>75</v>
      </c>
      <c r="E45" s="2">
        <v>22.22222</v>
      </c>
      <c r="F45" s="2">
        <f t="shared" si="1"/>
        <v>1666.6665</v>
      </c>
    </row>
    <row r="46" spans="1:6" x14ac:dyDescent="0.25">
      <c r="A46" s="2">
        <v>48</v>
      </c>
      <c r="B46" s="2">
        <v>22.22222</v>
      </c>
      <c r="C46" s="2">
        <f t="shared" si="0"/>
        <v>1066.6665600000001</v>
      </c>
      <c r="D46" s="2">
        <v>75</v>
      </c>
      <c r="E46" s="2">
        <v>22.22222</v>
      </c>
      <c r="F46" s="2">
        <f t="shared" si="1"/>
        <v>1666.6665</v>
      </c>
    </row>
    <row r="47" spans="1:6" x14ac:dyDescent="0.25">
      <c r="A47" s="2">
        <v>58</v>
      </c>
      <c r="B47" s="2">
        <v>22.22222</v>
      </c>
      <c r="C47" s="2">
        <f t="shared" si="0"/>
        <v>1288.88876</v>
      </c>
      <c r="D47" s="2">
        <v>76</v>
      </c>
      <c r="E47" s="2">
        <v>22.22222</v>
      </c>
      <c r="F47" s="2">
        <f t="shared" si="1"/>
        <v>1688.8887199999999</v>
      </c>
    </row>
    <row r="48" spans="1:6" x14ac:dyDescent="0.25">
      <c r="A48" s="2">
        <v>70</v>
      </c>
      <c r="B48" s="2">
        <v>22.22222</v>
      </c>
      <c r="C48" s="2">
        <f t="shared" si="0"/>
        <v>1555.5554</v>
      </c>
      <c r="D48" s="2">
        <v>79</v>
      </c>
      <c r="E48" s="2">
        <v>22.22222</v>
      </c>
      <c r="F48" s="2">
        <f t="shared" si="1"/>
        <v>1755.55538</v>
      </c>
    </row>
    <row r="49" spans="1:6" x14ac:dyDescent="0.25">
      <c r="A49" s="2">
        <v>36</v>
      </c>
      <c r="B49" s="2">
        <v>22.22222</v>
      </c>
      <c r="C49" s="2">
        <f t="shared" si="0"/>
        <v>799.99991999999997</v>
      </c>
      <c r="D49" s="2">
        <v>81</v>
      </c>
      <c r="E49" s="2">
        <v>22.22222</v>
      </c>
      <c r="F49" s="2">
        <f t="shared" si="1"/>
        <v>1799.99982</v>
      </c>
    </row>
    <row r="50" spans="1:6" x14ac:dyDescent="0.25">
      <c r="A50" s="2">
        <v>82</v>
      </c>
      <c r="B50" s="2">
        <v>22.22222</v>
      </c>
      <c r="C50" s="2">
        <f t="shared" si="0"/>
        <v>1822.2220400000001</v>
      </c>
      <c r="D50" s="2">
        <v>82</v>
      </c>
      <c r="E50" s="2">
        <v>22.22222</v>
      </c>
      <c r="F50" s="2">
        <f t="shared" si="1"/>
        <v>1822.2220400000001</v>
      </c>
    </row>
    <row r="51" spans="1:6" x14ac:dyDescent="0.25">
      <c r="A51" s="2">
        <v>55</v>
      </c>
      <c r="B51" s="2">
        <v>22.22222</v>
      </c>
      <c r="C51" s="2">
        <f t="shared" si="0"/>
        <v>1222.2221</v>
      </c>
      <c r="D51" s="2">
        <v>83</v>
      </c>
      <c r="E51" s="2">
        <v>22.22222</v>
      </c>
      <c r="F51" s="2">
        <f t="shared" si="1"/>
        <v>1844.44426</v>
      </c>
    </row>
    <row r="52" spans="1:6" x14ac:dyDescent="0.25">
      <c r="A52" s="2">
        <v>47</v>
      </c>
      <c r="B52" s="2">
        <v>22.22222</v>
      </c>
      <c r="C52" s="2">
        <f t="shared" si="0"/>
        <v>1044.44434</v>
      </c>
      <c r="D52" s="2">
        <v>88</v>
      </c>
      <c r="E52" s="2">
        <v>22.22222</v>
      </c>
      <c r="F52" s="2">
        <f t="shared" si="1"/>
        <v>1955.5553600000001</v>
      </c>
    </row>
    <row r="53" spans="1:6" x14ac:dyDescent="0.25">
      <c r="A53">
        <f>COUNT(A6:A52)</f>
        <v>47</v>
      </c>
      <c r="C53" s="2">
        <f>AVERAGE(C6:C52)</f>
        <v>1257.2102761702126</v>
      </c>
      <c r="F53" s="2">
        <f>AVERAGE(F6:F52)</f>
        <v>1257.2102761702124</v>
      </c>
    </row>
    <row r="55" spans="1:6" x14ac:dyDescent="0.25">
      <c r="B55" s="2"/>
      <c r="C55" s="2"/>
    </row>
    <row r="56" spans="1:6" x14ac:dyDescent="0.25">
      <c r="B56" s="2"/>
      <c r="C56" s="2"/>
    </row>
    <row r="57" spans="1:6" x14ac:dyDescent="0.25">
      <c r="B57" s="2"/>
      <c r="C57" s="2"/>
    </row>
    <row r="58" spans="1:6" x14ac:dyDescent="0.25">
      <c r="A58" s="2">
        <v>22</v>
      </c>
      <c r="B58" s="2">
        <v>22.22222</v>
      </c>
      <c r="C58" s="2">
        <f t="shared" ref="C58:C104" si="2">A58*B58</f>
        <v>488.88884000000002</v>
      </c>
      <c r="D58">
        <f t="shared" ref="D58:D104" si="3">9.5*POWER(10,-8)</f>
        <v>9.5000000000000004E-8</v>
      </c>
      <c r="E58">
        <f t="shared" ref="E58:E77" si="4">POWER(C58,2.56)</f>
        <v>7662631.0739528472</v>
      </c>
      <c r="F58" s="2">
        <f t="shared" ref="F58:F77" si="5">D58*E58</f>
        <v>0.72794995202552049</v>
      </c>
    </row>
    <row r="59" spans="1:6" x14ac:dyDescent="0.25">
      <c r="A59" s="2">
        <v>24</v>
      </c>
      <c r="B59" s="2">
        <v>22.22222</v>
      </c>
      <c r="C59" s="2">
        <f t="shared" si="2"/>
        <v>533.33328000000006</v>
      </c>
      <c r="D59">
        <f t="shared" si="3"/>
        <v>9.5000000000000004E-8</v>
      </c>
      <c r="E59">
        <f t="shared" si="4"/>
        <v>9574511.6591306496</v>
      </c>
      <c r="F59" s="2">
        <f t="shared" si="5"/>
        <v>0.90957860761741172</v>
      </c>
    </row>
    <row r="60" spans="1:6" x14ac:dyDescent="0.25">
      <c r="A60" s="2">
        <v>32</v>
      </c>
      <c r="B60" s="2">
        <v>22.22222</v>
      </c>
      <c r="C60" s="2">
        <f t="shared" si="2"/>
        <v>711.11104</v>
      </c>
      <c r="D60">
        <f t="shared" si="3"/>
        <v>9.5000000000000004E-8</v>
      </c>
      <c r="E60">
        <f t="shared" si="4"/>
        <v>19996767.541873302</v>
      </c>
      <c r="F60" s="2">
        <f t="shared" si="5"/>
        <v>1.8996929164779639</v>
      </c>
    </row>
    <row r="61" spans="1:6" x14ac:dyDescent="0.25">
      <c r="A61" s="2">
        <v>33</v>
      </c>
      <c r="B61" s="2">
        <v>22.22222</v>
      </c>
      <c r="C61" s="2">
        <f t="shared" si="2"/>
        <v>733.33326</v>
      </c>
      <c r="D61">
        <f t="shared" si="3"/>
        <v>9.5000000000000004E-8</v>
      </c>
      <c r="E61">
        <f t="shared" si="4"/>
        <v>21635729.330204796</v>
      </c>
      <c r="F61" s="2">
        <f t="shared" si="5"/>
        <v>2.0553942863694559</v>
      </c>
    </row>
    <row r="62" spans="1:6" x14ac:dyDescent="0.25">
      <c r="A62" s="2">
        <v>35</v>
      </c>
      <c r="B62" s="2">
        <v>22.22222</v>
      </c>
      <c r="C62" s="2">
        <f t="shared" si="2"/>
        <v>777.77769999999998</v>
      </c>
      <c r="D62">
        <f t="shared" si="3"/>
        <v>9.5000000000000004E-8</v>
      </c>
      <c r="E62">
        <f t="shared" si="4"/>
        <v>25153014.842907567</v>
      </c>
      <c r="F62" s="2">
        <f t="shared" si="5"/>
        <v>2.3895364100762189</v>
      </c>
    </row>
    <row r="63" spans="1:6" x14ac:dyDescent="0.25">
      <c r="A63" s="2">
        <v>36</v>
      </c>
      <c r="B63" s="2">
        <v>22.22222</v>
      </c>
      <c r="C63" s="2">
        <f t="shared" si="2"/>
        <v>799.99991999999997</v>
      </c>
      <c r="D63">
        <f t="shared" si="3"/>
        <v>9.5000000000000004E-8</v>
      </c>
      <c r="E63">
        <f t="shared" si="4"/>
        <v>27033996.642484825</v>
      </c>
      <c r="F63" s="2">
        <f t="shared" si="5"/>
        <v>2.5682296810360583</v>
      </c>
    </row>
    <row r="64" spans="1:6" x14ac:dyDescent="0.25">
      <c r="A64" s="2">
        <v>37</v>
      </c>
      <c r="B64" s="2">
        <v>22.22222</v>
      </c>
      <c r="C64" s="2">
        <f t="shared" si="2"/>
        <v>822.22213999999997</v>
      </c>
      <c r="D64">
        <f t="shared" si="3"/>
        <v>9.5000000000000004E-8</v>
      </c>
      <c r="E64">
        <f t="shared" si="4"/>
        <v>28998281.882117759</v>
      </c>
      <c r="F64" s="2">
        <f t="shared" si="5"/>
        <v>2.7548367788011872</v>
      </c>
    </row>
    <row r="65" spans="1:6" x14ac:dyDescent="0.25">
      <c r="A65" s="2">
        <v>40</v>
      </c>
      <c r="B65" s="2">
        <v>22.22222</v>
      </c>
      <c r="C65" s="2">
        <f t="shared" si="2"/>
        <v>888.88879999999995</v>
      </c>
      <c r="D65">
        <f t="shared" si="3"/>
        <v>9.5000000000000004E-8</v>
      </c>
      <c r="E65">
        <f t="shared" si="4"/>
        <v>35403763.531915657</v>
      </c>
      <c r="F65" s="2">
        <f t="shared" si="5"/>
        <v>3.3633575355319874</v>
      </c>
    </row>
    <row r="66" spans="1:6" x14ac:dyDescent="0.25">
      <c r="A66" s="2">
        <v>43</v>
      </c>
      <c r="B66" s="2">
        <v>22.22222</v>
      </c>
      <c r="C66" s="2">
        <f t="shared" si="2"/>
        <v>955.55546000000004</v>
      </c>
      <c r="D66">
        <f t="shared" si="3"/>
        <v>9.5000000000000004E-8</v>
      </c>
      <c r="E66">
        <f t="shared" si="4"/>
        <v>42604463.406763591</v>
      </c>
      <c r="F66" s="2">
        <f t="shared" si="5"/>
        <v>4.0474240236425416</v>
      </c>
    </row>
    <row r="67" spans="1:6" x14ac:dyDescent="0.25">
      <c r="A67" s="2">
        <v>47</v>
      </c>
      <c r="B67" s="2">
        <v>22.22222</v>
      </c>
      <c r="C67" s="2">
        <f t="shared" si="2"/>
        <v>1044.44434</v>
      </c>
      <c r="D67">
        <f t="shared" si="3"/>
        <v>9.5000000000000004E-8</v>
      </c>
      <c r="E67">
        <f t="shared" si="4"/>
        <v>53499086.917607814</v>
      </c>
      <c r="F67" s="2">
        <f t="shared" si="5"/>
        <v>5.0824132571727425</v>
      </c>
    </row>
    <row r="68" spans="1:6" x14ac:dyDescent="0.25">
      <c r="A68" s="2">
        <v>47</v>
      </c>
      <c r="B68" s="2">
        <v>22.22222</v>
      </c>
      <c r="C68" s="2">
        <f t="shared" si="2"/>
        <v>1044.44434</v>
      </c>
      <c r="D68">
        <f t="shared" si="3"/>
        <v>9.5000000000000004E-8</v>
      </c>
      <c r="E68">
        <f t="shared" si="4"/>
        <v>53499086.917607814</v>
      </c>
      <c r="F68" s="2">
        <f t="shared" si="5"/>
        <v>5.0824132571727425</v>
      </c>
    </row>
    <row r="69" spans="1:6" x14ac:dyDescent="0.25">
      <c r="A69" s="2">
        <v>48</v>
      </c>
      <c r="B69" s="2">
        <v>22.22222</v>
      </c>
      <c r="C69" s="2">
        <f t="shared" si="2"/>
        <v>1066.6665600000001</v>
      </c>
      <c r="D69">
        <f t="shared" si="3"/>
        <v>9.5000000000000004E-8</v>
      </c>
      <c r="E69">
        <f t="shared" si="4"/>
        <v>56461631.238604113</v>
      </c>
      <c r="F69" s="2">
        <f t="shared" si="5"/>
        <v>5.3638549676673906</v>
      </c>
    </row>
    <row r="70" spans="1:6" x14ac:dyDescent="0.25">
      <c r="A70" s="2">
        <v>48</v>
      </c>
      <c r="B70" s="2">
        <v>22.22222</v>
      </c>
      <c r="C70" s="2">
        <f t="shared" si="2"/>
        <v>1066.6665600000001</v>
      </c>
      <c r="D70">
        <f t="shared" si="3"/>
        <v>9.5000000000000004E-8</v>
      </c>
      <c r="E70">
        <f t="shared" si="4"/>
        <v>56461631.238604113</v>
      </c>
      <c r="F70" s="2">
        <f t="shared" si="5"/>
        <v>5.3638549676673906</v>
      </c>
    </row>
    <row r="71" spans="1:6" x14ac:dyDescent="0.25">
      <c r="A71" s="2">
        <v>49</v>
      </c>
      <c r="B71" s="2">
        <v>22.22222</v>
      </c>
      <c r="C71" s="2">
        <f t="shared" si="2"/>
        <v>1088.88878</v>
      </c>
      <c r="D71">
        <f t="shared" si="3"/>
        <v>9.5000000000000004E-8</v>
      </c>
      <c r="E71">
        <f t="shared" si="4"/>
        <v>59522041.514843747</v>
      </c>
      <c r="F71" s="2">
        <f t="shared" si="5"/>
        <v>5.6545939439101565</v>
      </c>
    </row>
    <row r="72" spans="1:6" x14ac:dyDescent="0.25">
      <c r="A72" s="2">
        <v>49</v>
      </c>
      <c r="B72" s="2">
        <v>22.22222</v>
      </c>
      <c r="C72" s="2">
        <f t="shared" si="2"/>
        <v>1088.88878</v>
      </c>
      <c r="D72">
        <f t="shared" si="3"/>
        <v>9.5000000000000004E-8</v>
      </c>
      <c r="E72">
        <f t="shared" si="4"/>
        <v>59522041.514843747</v>
      </c>
      <c r="F72" s="2">
        <f t="shared" si="5"/>
        <v>5.6545939439101565</v>
      </c>
    </row>
    <row r="73" spans="1:6" x14ac:dyDescent="0.25">
      <c r="A73" s="2">
        <v>50</v>
      </c>
      <c r="B73" s="2">
        <v>22.22222</v>
      </c>
      <c r="C73" s="2">
        <f t="shared" si="2"/>
        <v>1111.1110000000001</v>
      </c>
      <c r="D73">
        <f t="shared" si="3"/>
        <v>9.5000000000000004E-8</v>
      </c>
      <c r="E73">
        <f t="shared" si="4"/>
        <v>62681454.370018855</v>
      </c>
      <c r="F73" s="2">
        <f t="shared" si="5"/>
        <v>5.9547381651517917</v>
      </c>
    </row>
    <row r="74" spans="1:6" x14ac:dyDescent="0.25">
      <c r="A74" s="2">
        <v>51</v>
      </c>
      <c r="B74" s="2">
        <v>22.22222</v>
      </c>
      <c r="C74" s="2">
        <f t="shared" si="2"/>
        <v>1133.33322</v>
      </c>
      <c r="D74">
        <f t="shared" si="3"/>
        <v>9.5000000000000004E-8</v>
      </c>
      <c r="E74">
        <f t="shared" si="4"/>
        <v>65940996.265224293</v>
      </c>
      <c r="F74" s="2">
        <f t="shared" si="5"/>
        <v>6.2643946451963082</v>
      </c>
    </row>
    <row r="75" spans="1:6" x14ac:dyDescent="0.25">
      <c r="A75" s="2">
        <v>52</v>
      </c>
      <c r="B75" s="2">
        <v>22.22222</v>
      </c>
      <c r="C75" s="2">
        <f t="shared" si="2"/>
        <v>1155.5554400000001</v>
      </c>
      <c r="D75">
        <f t="shared" si="3"/>
        <v>9.5000000000000004E-8</v>
      </c>
      <c r="E75">
        <f t="shared" si="4"/>
        <v>69301783.790443122</v>
      </c>
      <c r="F75" s="2">
        <f t="shared" si="5"/>
        <v>6.5836694600920973</v>
      </c>
    </row>
    <row r="76" spans="1:6" x14ac:dyDescent="0.25">
      <c r="A76" s="2">
        <v>52</v>
      </c>
      <c r="B76" s="2">
        <v>22.22222</v>
      </c>
      <c r="C76" s="2">
        <f t="shared" si="2"/>
        <v>1155.5554400000001</v>
      </c>
      <c r="D76">
        <f t="shared" si="3"/>
        <v>9.5000000000000004E-8</v>
      </c>
      <c r="E76">
        <f t="shared" si="4"/>
        <v>69301783.790443122</v>
      </c>
      <c r="F76" s="2">
        <f t="shared" si="5"/>
        <v>6.5836694600920973</v>
      </c>
    </row>
    <row r="77" spans="1:6" x14ac:dyDescent="0.25">
      <c r="A77" s="2">
        <v>55</v>
      </c>
      <c r="B77" s="2">
        <v>22.22222</v>
      </c>
      <c r="C77" s="2">
        <f t="shared" si="2"/>
        <v>1222.2221</v>
      </c>
      <c r="D77">
        <f t="shared" si="3"/>
        <v>9.5000000000000004E-8</v>
      </c>
      <c r="E77">
        <f t="shared" si="4"/>
        <v>80002643.718818426</v>
      </c>
      <c r="F77" s="2">
        <f t="shared" si="5"/>
        <v>7.6002511532877506</v>
      </c>
    </row>
    <row r="78" spans="1:6" x14ac:dyDescent="0.25">
      <c r="A78" s="2">
        <v>55</v>
      </c>
      <c r="B78" s="2">
        <v>22.22222</v>
      </c>
      <c r="C78" s="2">
        <f t="shared" si="2"/>
        <v>1222.2221</v>
      </c>
      <c r="D78">
        <f t="shared" si="3"/>
        <v>9.5000000000000004E-8</v>
      </c>
      <c r="E78">
        <f t="shared" ref="E78:E104" si="6">POWER(C78,2.56)</f>
        <v>80002643.718818426</v>
      </c>
      <c r="F78" s="2">
        <f t="shared" ref="F78:F104" si="7">D78*E78</f>
        <v>7.6002511532877506</v>
      </c>
    </row>
    <row r="79" spans="1:6" x14ac:dyDescent="0.25">
      <c r="A79" s="2">
        <v>55</v>
      </c>
      <c r="B79" s="2">
        <v>22.22222</v>
      </c>
      <c r="C79" s="2">
        <f t="shared" si="2"/>
        <v>1222.2221</v>
      </c>
      <c r="D79">
        <f t="shared" si="3"/>
        <v>9.5000000000000004E-8</v>
      </c>
      <c r="E79">
        <f t="shared" si="6"/>
        <v>80002643.718818426</v>
      </c>
      <c r="F79" s="2">
        <f t="shared" si="7"/>
        <v>7.6002511532877506</v>
      </c>
    </row>
    <row r="80" spans="1:6" x14ac:dyDescent="0.25">
      <c r="A80" s="2">
        <v>55</v>
      </c>
      <c r="B80" s="2">
        <v>22.22222</v>
      </c>
      <c r="C80" s="2">
        <f t="shared" si="2"/>
        <v>1222.2221</v>
      </c>
      <c r="D80">
        <f t="shared" si="3"/>
        <v>9.5000000000000004E-8</v>
      </c>
      <c r="E80">
        <f t="shared" si="6"/>
        <v>80002643.718818426</v>
      </c>
      <c r="F80" s="2">
        <f t="shared" si="7"/>
        <v>7.6002511532877506</v>
      </c>
    </row>
    <row r="81" spans="1:6" x14ac:dyDescent="0.25">
      <c r="A81" s="2">
        <v>55</v>
      </c>
      <c r="B81" s="2">
        <v>22.22222</v>
      </c>
      <c r="C81" s="2">
        <f t="shared" si="2"/>
        <v>1222.2221</v>
      </c>
      <c r="D81">
        <f t="shared" si="3"/>
        <v>9.5000000000000004E-8</v>
      </c>
      <c r="E81">
        <f t="shared" si="6"/>
        <v>80002643.718818426</v>
      </c>
      <c r="F81" s="2">
        <f t="shared" si="7"/>
        <v>7.6002511532877506</v>
      </c>
    </row>
    <row r="82" spans="1:6" x14ac:dyDescent="0.25">
      <c r="A82" s="2">
        <v>56</v>
      </c>
      <c r="B82" s="2">
        <v>22.22222</v>
      </c>
      <c r="C82" s="2">
        <f t="shared" si="2"/>
        <v>1244.4443200000001</v>
      </c>
      <c r="D82">
        <f t="shared" si="3"/>
        <v>9.5000000000000004E-8</v>
      </c>
      <c r="E82">
        <f t="shared" si="6"/>
        <v>83779391.690797433</v>
      </c>
      <c r="F82" s="2">
        <f t="shared" si="7"/>
        <v>7.9590422106257561</v>
      </c>
    </row>
    <row r="83" spans="1:6" x14ac:dyDescent="0.25">
      <c r="A83" s="2">
        <v>57</v>
      </c>
      <c r="B83" s="2">
        <v>22.22222</v>
      </c>
      <c r="C83" s="2">
        <f t="shared" si="2"/>
        <v>1266.6665399999999</v>
      </c>
      <c r="D83">
        <f t="shared" si="3"/>
        <v>9.5000000000000004E-8</v>
      </c>
      <c r="E83">
        <f t="shared" si="6"/>
        <v>87662829.454824746</v>
      </c>
      <c r="F83" s="2">
        <f t="shared" si="7"/>
        <v>8.3279687982083512</v>
      </c>
    </row>
    <row r="84" spans="1:6" x14ac:dyDescent="0.25">
      <c r="A84" s="2">
        <v>57</v>
      </c>
      <c r="B84" s="2">
        <v>22.22222</v>
      </c>
      <c r="C84" s="2">
        <f t="shared" si="2"/>
        <v>1266.6665399999999</v>
      </c>
      <c r="D84">
        <f t="shared" si="3"/>
        <v>9.5000000000000004E-8</v>
      </c>
      <c r="E84">
        <f t="shared" si="6"/>
        <v>87662829.454824746</v>
      </c>
      <c r="F84" s="2">
        <f t="shared" si="7"/>
        <v>8.3279687982083512</v>
      </c>
    </row>
    <row r="85" spans="1:6" x14ac:dyDescent="0.25">
      <c r="A85" s="2">
        <v>57</v>
      </c>
      <c r="B85" s="2">
        <v>22.22222</v>
      </c>
      <c r="C85" s="2">
        <f t="shared" si="2"/>
        <v>1266.6665399999999</v>
      </c>
      <c r="D85">
        <f t="shared" si="3"/>
        <v>9.5000000000000004E-8</v>
      </c>
      <c r="E85">
        <f t="shared" si="6"/>
        <v>87662829.454824746</v>
      </c>
      <c r="F85" s="2">
        <f t="shared" si="7"/>
        <v>8.3279687982083512</v>
      </c>
    </row>
    <row r="86" spans="1:6" x14ac:dyDescent="0.25">
      <c r="A86" s="2">
        <v>58</v>
      </c>
      <c r="B86" s="2">
        <v>22.22222</v>
      </c>
      <c r="C86" s="2">
        <f t="shared" si="2"/>
        <v>1288.88876</v>
      </c>
      <c r="D86">
        <f t="shared" si="3"/>
        <v>9.5000000000000004E-8</v>
      </c>
      <c r="E86">
        <f t="shared" si="6"/>
        <v>91654019.777515188</v>
      </c>
      <c r="F86" s="2">
        <f t="shared" si="7"/>
        <v>8.7071318788639438</v>
      </c>
    </row>
    <row r="87" spans="1:6" x14ac:dyDescent="0.25">
      <c r="A87" s="2">
        <v>60</v>
      </c>
      <c r="B87" s="2">
        <v>22.22222</v>
      </c>
      <c r="C87" s="2">
        <f t="shared" si="2"/>
        <v>1333.3332</v>
      </c>
      <c r="D87">
        <f t="shared" si="3"/>
        <v>9.5000000000000004E-8</v>
      </c>
      <c r="E87">
        <f t="shared" si="6"/>
        <v>99963868.500844046</v>
      </c>
      <c r="F87" s="2">
        <f t="shared" si="7"/>
        <v>9.4965675075801848</v>
      </c>
    </row>
    <row r="88" spans="1:6" x14ac:dyDescent="0.25">
      <c r="A88" s="2">
        <v>60</v>
      </c>
      <c r="B88" s="2">
        <v>22.22222</v>
      </c>
      <c r="C88" s="2">
        <f t="shared" si="2"/>
        <v>1333.3332</v>
      </c>
      <c r="D88">
        <f t="shared" si="3"/>
        <v>9.5000000000000004E-8</v>
      </c>
      <c r="E88">
        <f t="shared" si="6"/>
        <v>99963868.500844046</v>
      </c>
      <c r="F88" s="2">
        <f t="shared" si="7"/>
        <v>9.4965675075801848</v>
      </c>
    </row>
    <row r="89" spans="1:6" x14ac:dyDescent="0.25">
      <c r="A89" s="2">
        <v>60</v>
      </c>
      <c r="B89" s="2">
        <v>22.22222</v>
      </c>
      <c r="C89" s="2">
        <f t="shared" si="2"/>
        <v>1333.3332</v>
      </c>
      <c r="D89">
        <f t="shared" si="3"/>
        <v>9.5000000000000004E-8</v>
      </c>
      <c r="E89">
        <f t="shared" si="6"/>
        <v>99963868.500844046</v>
      </c>
      <c r="F89" s="2">
        <f t="shared" si="7"/>
        <v>9.4965675075801848</v>
      </c>
    </row>
    <row r="90" spans="1:6" x14ac:dyDescent="0.25">
      <c r="A90" s="2">
        <v>60</v>
      </c>
      <c r="B90" s="2">
        <v>22.22222</v>
      </c>
      <c r="C90" s="2">
        <f t="shared" si="2"/>
        <v>1333.3332</v>
      </c>
      <c r="D90">
        <f t="shared" si="3"/>
        <v>9.5000000000000004E-8</v>
      </c>
      <c r="E90">
        <f t="shared" si="6"/>
        <v>99963868.500844046</v>
      </c>
      <c r="F90" s="2">
        <f t="shared" si="7"/>
        <v>9.4965675075801848</v>
      </c>
    </row>
    <row r="91" spans="1:6" x14ac:dyDescent="0.25">
      <c r="A91" s="2">
        <v>69</v>
      </c>
      <c r="B91" s="2">
        <v>22.22222</v>
      </c>
      <c r="C91" s="2">
        <f t="shared" si="2"/>
        <v>1533.3331800000001</v>
      </c>
      <c r="D91">
        <f t="shared" si="3"/>
        <v>9.5000000000000004E-8</v>
      </c>
      <c r="E91">
        <f t="shared" si="6"/>
        <v>142964933.25383905</v>
      </c>
      <c r="F91" s="2">
        <f t="shared" si="7"/>
        <v>13.58166865911471</v>
      </c>
    </row>
    <row r="92" spans="1:6" x14ac:dyDescent="0.25">
      <c r="A92" s="2">
        <v>69</v>
      </c>
      <c r="B92" s="2">
        <v>22.22222</v>
      </c>
      <c r="C92" s="2">
        <f t="shared" si="2"/>
        <v>1533.3331800000001</v>
      </c>
      <c r="D92">
        <f t="shared" si="3"/>
        <v>9.5000000000000004E-8</v>
      </c>
      <c r="E92">
        <f t="shared" si="6"/>
        <v>142964933.25383905</v>
      </c>
      <c r="F92" s="2">
        <f t="shared" si="7"/>
        <v>13.58166865911471</v>
      </c>
    </row>
    <row r="93" spans="1:6" x14ac:dyDescent="0.25">
      <c r="A93" s="2">
        <v>70</v>
      </c>
      <c r="B93" s="2">
        <v>22.22222</v>
      </c>
      <c r="C93" s="2">
        <f t="shared" si="2"/>
        <v>1555.5554</v>
      </c>
      <c r="D93">
        <f t="shared" si="3"/>
        <v>9.5000000000000004E-8</v>
      </c>
      <c r="E93">
        <f t="shared" si="6"/>
        <v>148329262.01985928</v>
      </c>
      <c r="F93" s="2">
        <f t="shared" si="7"/>
        <v>14.091279891886632</v>
      </c>
    </row>
    <row r="94" spans="1:6" x14ac:dyDescent="0.25">
      <c r="A94" s="2">
        <v>70</v>
      </c>
      <c r="B94" s="2">
        <v>22.22222</v>
      </c>
      <c r="C94" s="2">
        <f t="shared" si="2"/>
        <v>1555.5554</v>
      </c>
      <c r="D94">
        <f t="shared" si="3"/>
        <v>9.5000000000000004E-8</v>
      </c>
      <c r="E94">
        <f t="shared" si="6"/>
        <v>148329262.01985928</v>
      </c>
      <c r="F94" s="2">
        <f t="shared" si="7"/>
        <v>14.091279891886632</v>
      </c>
    </row>
    <row r="95" spans="1:6" x14ac:dyDescent="0.25">
      <c r="A95" s="2">
        <v>72</v>
      </c>
      <c r="B95" s="2">
        <v>22.22222</v>
      </c>
      <c r="C95" s="2">
        <f t="shared" si="2"/>
        <v>1599.9998399999999</v>
      </c>
      <c r="D95">
        <f t="shared" si="3"/>
        <v>9.5000000000000004E-8</v>
      </c>
      <c r="E95">
        <f t="shared" si="6"/>
        <v>159421556.28146502</v>
      </c>
      <c r="F95" s="2">
        <f t="shared" si="7"/>
        <v>15.145047846739178</v>
      </c>
    </row>
    <row r="96" spans="1:6" x14ac:dyDescent="0.25">
      <c r="A96" s="2">
        <v>75</v>
      </c>
      <c r="B96" s="2">
        <v>22.22222</v>
      </c>
      <c r="C96" s="2">
        <f t="shared" si="2"/>
        <v>1666.6665</v>
      </c>
      <c r="D96">
        <f t="shared" si="3"/>
        <v>9.5000000000000004E-8</v>
      </c>
      <c r="E96">
        <f t="shared" si="6"/>
        <v>176983462.68858331</v>
      </c>
      <c r="F96" s="2">
        <f t="shared" si="7"/>
        <v>16.813428955415414</v>
      </c>
    </row>
    <row r="97" spans="1:6" x14ac:dyDescent="0.25">
      <c r="A97" s="2">
        <v>75</v>
      </c>
      <c r="B97" s="2">
        <v>22.22222</v>
      </c>
      <c r="C97" s="2">
        <f t="shared" si="2"/>
        <v>1666.6665</v>
      </c>
      <c r="D97">
        <f t="shared" si="3"/>
        <v>9.5000000000000004E-8</v>
      </c>
      <c r="E97">
        <f t="shared" si="6"/>
        <v>176983462.68858331</v>
      </c>
      <c r="F97" s="2">
        <f t="shared" si="7"/>
        <v>16.813428955415414</v>
      </c>
    </row>
    <row r="98" spans="1:6" x14ac:dyDescent="0.25">
      <c r="A98" s="2">
        <v>75</v>
      </c>
      <c r="B98" s="2">
        <v>22.22222</v>
      </c>
      <c r="C98" s="2">
        <f t="shared" si="2"/>
        <v>1666.6665</v>
      </c>
      <c r="D98">
        <f t="shared" si="3"/>
        <v>9.5000000000000004E-8</v>
      </c>
      <c r="E98">
        <f t="shared" si="6"/>
        <v>176983462.68858331</v>
      </c>
      <c r="F98" s="2">
        <f t="shared" si="7"/>
        <v>16.813428955415414</v>
      </c>
    </row>
    <row r="99" spans="1:6" x14ac:dyDescent="0.25">
      <c r="A99" s="2">
        <v>76</v>
      </c>
      <c r="B99" s="2">
        <v>22.22222</v>
      </c>
      <c r="C99" s="2">
        <f t="shared" si="2"/>
        <v>1688.8887199999999</v>
      </c>
      <c r="D99">
        <f t="shared" si="3"/>
        <v>9.5000000000000004E-8</v>
      </c>
      <c r="E99">
        <f t="shared" si="6"/>
        <v>183087481.12487873</v>
      </c>
      <c r="F99" s="2">
        <f t="shared" si="7"/>
        <v>17.393310706863481</v>
      </c>
    </row>
    <row r="100" spans="1:6" x14ac:dyDescent="0.25">
      <c r="A100" s="2">
        <v>79</v>
      </c>
      <c r="B100" s="2">
        <v>22.22222</v>
      </c>
      <c r="C100" s="2">
        <f t="shared" si="2"/>
        <v>1755.55538</v>
      </c>
      <c r="D100">
        <f t="shared" si="3"/>
        <v>9.5000000000000004E-8</v>
      </c>
      <c r="E100">
        <f t="shared" si="6"/>
        <v>202162782.88368639</v>
      </c>
      <c r="F100" s="2">
        <f t="shared" si="7"/>
        <v>19.205464373950207</v>
      </c>
    </row>
    <row r="101" spans="1:6" x14ac:dyDescent="0.25">
      <c r="A101" s="2">
        <v>81</v>
      </c>
      <c r="B101" s="2">
        <v>22.22222</v>
      </c>
      <c r="C101" s="2">
        <f t="shared" si="2"/>
        <v>1799.99982</v>
      </c>
      <c r="D101">
        <f t="shared" si="3"/>
        <v>9.5000000000000004E-8</v>
      </c>
      <c r="E101">
        <f t="shared" si="6"/>
        <v>215524924.62734744</v>
      </c>
      <c r="F101" s="2">
        <f t="shared" si="7"/>
        <v>20.474867839598009</v>
      </c>
    </row>
    <row r="102" spans="1:6" x14ac:dyDescent="0.25">
      <c r="A102" s="2">
        <v>82</v>
      </c>
      <c r="B102" s="2">
        <v>22.22222</v>
      </c>
      <c r="C102" s="2">
        <f t="shared" si="2"/>
        <v>1822.2220400000001</v>
      </c>
      <c r="D102">
        <f t="shared" si="3"/>
        <v>9.5000000000000004E-8</v>
      </c>
      <c r="E102">
        <f t="shared" si="6"/>
        <v>222402321.20937085</v>
      </c>
      <c r="F102" s="2">
        <f t="shared" si="7"/>
        <v>21.128220514890231</v>
      </c>
    </row>
    <row r="103" spans="1:6" x14ac:dyDescent="0.25">
      <c r="A103" s="2">
        <v>83</v>
      </c>
      <c r="B103" s="2">
        <v>22.22222</v>
      </c>
      <c r="C103" s="2">
        <f t="shared" si="2"/>
        <v>1844.44426</v>
      </c>
      <c r="D103">
        <f t="shared" si="3"/>
        <v>9.5000000000000004E-8</v>
      </c>
      <c r="E103">
        <f t="shared" si="6"/>
        <v>229411809.28420231</v>
      </c>
      <c r="F103" s="2">
        <f t="shared" si="7"/>
        <v>21.794121881999221</v>
      </c>
    </row>
    <row r="104" spans="1:6" x14ac:dyDescent="0.25">
      <c r="A104" s="2">
        <v>88</v>
      </c>
      <c r="B104" s="2">
        <v>22.22222</v>
      </c>
      <c r="C104" s="2">
        <f t="shared" si="2"/>
        <v>1955.5553600000001</v>
      </c>
      <c r="D104">
        <f t="shared" si="3"/>
        <v>9.5000000000000004E-8</v>
      </c>
      <c r="E104">
        <f t="shared" si="6"/>
        <v>266471946.45568156</v>
      </c>
      <c r="F104" s="2">
        <f t="shared" si="7"/>
        <v>25.314834913289751</v>
      </c>
    </row>
    <row r="105" spans="1:6" x14ac:dyDescent="0.25">
      <c r="A105">
        <f>COUNT(A58:A104)</f>
        <v>47</v>
      </c>
      <c r="C105" s="2">
        <f>AVERAGE(C58:C104)</f>
        <v>1257.2102761702124</v>
      </c>
      <c r="F105" s="2">
        <f>AVERAGE(F58:F104)</f>
        <v>9.4081671188524378</v>
      </c>
    </row>
    <row r="106" spans="1:6" x14ac:dyDescent="0.25">
      <c r="F106" s="2"/>
    </row>
    <row r="107" spans="1:6" x14ac:dyDescent="0.25">
      <c r="F107" s="2"/>
    </row>
    <row r="108" spans="1:6" x14ac:dyDescent="0.25">
      <c r="F108" s="2"/>
    </row>
    <row r="109" spans="1:6" x14ac:dyDescent="0.25">
      <c r="F109" s="2"/>
    </row>
    <row r="110" spans="1:6" x14ac:dyDescent="0.25">
      <c r="F110" s="2"/>
    </row>
    <row r="111" spans="1:6" x14ac:dyDescent="0.25">
      <c r="F111" s="2"/>
    </row>
    <row r="112" spans="1:6" x14ac:dyDescent="0.25">
      <c r="F112" s="2"/>
    </row>
    <row r="113" spans="6:6" x14ac:dyDescent="0.25">
      <c r="F113" s="2"/>
    </row>
    <row r="114" spans="6:6" x14ac:dyDescent="0.25">
      <c r="F114" s="2"/>
    </row>
    <row r="115" spans="6:6" x14ac:dyDescent="0.25">
      <c r="F115" s="2"/>
    </row>
    <row r="116" spans="6:6" x14ac:dyDescent="0.25">
      <c r="F116" s="2"/>
    </row>
    <row r="117" spans="6:6" x14ac:dyDescent="0.25">
      <c r="F117" s="2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Albert</cp:lastModifiedBy>
  <dcterms:created xsi:type="dcterms:W3CDTF">2025-08-23T18:03:34Z</dcterms:created>
  <dcterms:modified xsi:type="dcterms:W3CDTF">2025-08-28T05:26:24Z</dcterms:modified>
</cp:coreProperties>
</file>