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8880" windowHeight="424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<sst xmlns="http://schemas.openxmlformats.org/spreadsheetml/2006/main" count="225" uniqueCount="59">
  <si>
    <t>Zooplankton</t>
  </si>
  <si>
    <t>Buchtzigsee</t>
  </si>
  <si>
    <t>1-4 m</t>
  </si>
  <si>
    <t>Daphnia galeata</t>
  </si>
  <si>
    <t>Messung mit</t>
  </si>
  <si>
    <t>40 er Vergr.</t>
  </si>
  <si>
    <t>Faktor: 22,22</t>
  </si>
  <si>
    <t>sortiert</t>
  </si>
  <si>
    <t>Anzahl</t>
  </si>
  <si>
    <t>Minimum</t>
  </si>
  <si>
    <t>Mittelwert</t>
  </si>
  <si>
    <t>Maximum</t>
  </si>
  <si>
    <t>Median</t>
  </si>
  <si>
    <t>SD</t>
  </si>
  <si>
    <t>5-8 m</t>
  </si>
  <si>
    <t>Länge (mikron)</t>
  </si>
  <si>
    <t>D. galeata</t>
  </si>
  <si>
    <t>E. gracilis</t>
  </si>
  <si>
    <t>D. gal.</t>
  </si>
  <si>
    <t>E. grac.</t>
  </si>
  <si>
    <t>Nauplien</t>
  </si>
  <si>
    <t>cycl. Copep.</t>
  </si>
  <si>
    <t>Kellicottia l.</t>
  </si>
  <si>
    <t>Keratella c.</t>
  </si>
  <si>
    <t>Summe</t>
  </si>
  <si>
    <t>Diaphanosoma brach.</t>
  </si>
  <si>
    <t>brachyurum</t>
  </si>
  <si>
    <t>Keratella</t>
  </si>
  <si>
    <t>Diaph. brach.</t>
  </si>
  <si>
    <t>Dry weight</t>
  </si>
  <si>
    <t>(µg)</t>
  </si>
  <si>
    <t xml:space="preserve">Anzahl in </t>
  </si>
  <si>
    <t>Gesamt-</t>
  </si>
  <si>
    <t>Indivl. Zahl</t>
  </si>
  <si>
    <t>dry weight</t>
  </si>
  <si>
    <t xml:space="preserve">filtriertes </t>
  </si>
  <si>
    <t>%</t>
  </si>
  <si>
    <t>der Probe</t>
  </si>
  <si>
    <t>zahl</t>
  </si>
  <si>
    <t>der Taxa</t>
  </si>
  <si>
    <t>average</t>
  </si>
  <si>
    <t>in sample</t>
  </si>
  <si>
    <t>Volumen (l)</t>
  </si>
  <si>
    <t>im Liter</t>
  </si>
  <si>
    <t>Rot</t>
  </si>
  <si>
    <t>(µg/l)</t>
  </si>
  <si>
    <t>Dgal</t>
  </si>
  <si>
    <t>Dbr</t>
  </si>
  <si>
    <t>Blong</t>
  </si>
  <si>
    <t>Eudgrac</t>
  </si>
  <si>
    <t>Cy</t>
  </si>
  <si>
    <t>Npl</t>
  </si>
  <si>
    <t>Summen</t>
  </si>
  <si>
    <t>Gesamt</t>
  </si>
  <si>
    <t>Liter</t>
  </si>
  <si>
    <t>51300</t>
  </si>
  <si>
    <t>457</t>
  </si>
  <si>
    <t>Eudiaptomus gracilis</t>
  </si>
  <si>
    <t>41500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</si>
</sst>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49" fontId="0" fillId="0" borderId="0" xfId="0" applyNumberFormat="1" applyAlignment="1">
      <alignment/>
    </xf>
    <xf numFmtId="172" fontId="4" fillId="0" borderId="8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74">
      <selection activeCell="J64" sqref="J64"/>
    </sheetView>
  </sheetViews>
  <sheetFormatPr defaultColWidth="11.421875" defaultRowHeight="12.75"/>
  <sheetData>
    <row r="1" spans="1:12" ht="15.75" thickTop="1">
      <c r="A1" t="s">
        <v>0</v>
      </c>
      <c r="B1" t="s">
        <v>1</v>
      </c>
      <c r="C1" s="1">
        <v>37159</v>
      </c>
      <c r="E1" t="s">
        <v>2</v>
      </c>
      <c r="L1" s="4" t="s">
        <v>29</v>
      </c>
    </row>
    <row r="2" spans="1:12" ht="15">
      <c r="A2" t="s">
        <v>3</v>
      </c>
      <c r="C2" t="s">
        <v>4</v>
      </c>
      <c r="D2" t="s">
        <v>5</v>
      </c>
      <c r="E2" t="s">
        <v>6</v>
      </c>
      <c r="L2" s="5" t="s">
        <v>30</v>
      </c>
    </row>
    <row r="3" ht="12.75">
      <c r="G3" t="s">
        <v>7</v>
      </c>
    </row>
    <row r="4" spans="1:12" ht="12.75">
      <c r="A4" s="2">
        <v>35</v>
      </c>
      <c r="B4" s="2">
        <v>22.22222</v>
      </c>
      <c r="C4" s="2">
        <f aca="true" t="shared" si="0" ref="C4:C35">A4*B4</f>
        <v>777.7777</v>
      </c>
      <c r="D4" s="2"/>
      <c r="E4" s="2">
        <v>20</v>
      </c>
      <c r="F4" s="2">
        <v>22.22222</v>
      </c>
      <c r="G4" s="2">
        <f aca="true" t="shared" si="1" ref="G4:G58">E4*F4</f>
        <v>444.4444</v>
      </c>
      <c r="J4">
        <f aca="true" t="shared" si="2" ref="J4:J58">9.5*POWER(10,-8)</f>
        <v>9.5E-08</v>
      </c>
      <c r="K4">
        <f aca="true" t="shared" si="3" ref="K4:K22">POWER(C4,2.56)</f>
        <v>25153014.842907567</v>
      </c>
      <c r="L4" s="2">
        <f aca="true" t="shared" si="4" ref="L4:L22">J4*K4</f>
        <v>2.389536410076219</v>
      </c>
    </row>
    <row r="5" spans="1:12" ht="12.75">
      <c r="A5" s="2">
        <v>45</v>
      </c>
      <c r="B5" s="2">
        <v>22.22222</v>
      </c>
      <c r="C5" s="2">
        <f t="shared" si="0"/>
        <v>999.9999</v>
      </c>
      <c r="D5" s="2"/>
      <c r="E5" s="2">
        <v>25</v>
      </c>
      <c r="F5" s="2">
        <v>22.22222</v>
      </c>
      <c r="G5" s="2">
        <f t="shared" si="1"/>
        <v>555.5555</v>
      </c>
      <c r="J5">
        <f t="shared" si="2"/>
        <v>9.5E-08</v>
      </c>
      <c r="K5">
        <f t="shared" si="3"/>
        <v>47862996.97933442</v>
      </c>
      <c r="L5" s="2">
        <f t="shared" si="4"/>
        <v>4.54698471303677</v>
      </c>
    </row>
    <row r="6" spans="1:12" ht="12.75">
      <c r="A6" s="2">
        <v>41</v>
      </c>
      <c r="B6" s="2">
        <v>22.22222</v>
      </c>
      <c r="C6" s="2">
        <f t="shared" si="0"/>
        <v>911.11102</v>
      </c>
      <c r="D6" s="2"/>
      <c r="E6" s="2">
        <v>26</v>
      </c>
      <c r="F6" s="2">
        <v>22.22222</v>
      </c>
      <c r="G6" s="2">
        <f t="shared" si="1"/>
        <v>577.77772</v>
      </c>
      <c r="J6">
        <f t="shared" si="2"/>
        <v>9.5E-08</v>
      </c>
      <c r="K6">
        <f t="shared" si="3"/>
        <v>37713993.92337992</v>
      </c>
      <c r="L6" s="2">
        <f t="shared" si="4"/>
        <v>3.5828294227210926</v>
      </c>
    </row>
    <row r="7" spans="1:12" ht="12.75">
      <c r="A7" s="2">
        <v>35</v>
      </c>
      <c r="B7" s="2">
        <v>22.22222</v>
      </c>
      <c r="C7" s="2">
        <f t="shared" si="0"/>
        <v>777.7777</v>
      </c>
      <c r="D7" s="2"/>
      <c r="E7" s="2">
        <v>27</v>
      </c>
      <c r="F7" s="2">
        <v>22.22222</v>
      </c>
      <c r="G7" s="2">
        <f t="shared" si="1"/>
        <v>599.99994</v>
      </c>
      <c r="J7">
        <f t="shared" si="2"/>
        <v>9.5E-08</v>
      </c>
      <c r="K7">
        <f t="shared" si="3"/>
        <v>25153014.842907567</v>
      </c>
      <c r="L7" s="2">
        <f t="shared" si="4"/>
        <v>2.389536410076219</v>
      </c>
    </row>
    <row r="8" spans="1:12" ht="12.75">
      <c r="A8" s="2">
        <v>35</v>
      </c>
      <c r="B8" s="2">
        <v>22.22222</v>
      </c>
      <c r="C8" s="2">
        <f t="shared" si="0"/>
        <v>777.7777</v>
      </c>
      <c r="D8" s="2"/>
      <c r="E8" s="2">
        <v>27</v>
      </c>
      <c r="F8" s="2">
        <v>22.22222</v>
      </c>
      <c r="G8" s="2">
        <f t="shared" si="1"/>
        <v>599.99994</v>
      </c>
      <c r="J8">
        <f t="shared" si="2"/>
        <v>9.5E-08</v>
      </c>
      <c r="K8">
        <f t="shared" si="3"/>
        <v>25153014.842907567</v>
      </c>
      <c r="L8" s="2">
        <f t="shared" si="4"/>
        <v>2.389536410076219</v>
      </c>
    </row>
    <row r="9" spans="1:12" ht="12.75">
      <c r="A9" s="2">
        <v>48</v>
      </c>
      <c r="B9" s="2">
        <v>22.22222</v>
      </c>
      <c r="C9" s="2">
        <f t="shared" si="0"/>
        <v>1066.6665600000001</v>
      </c>
      <c r="D9" s="2"/>
      <c r="E9" s="2">
        <v>28</v>
      </c>
      <c r="F9" s="2">
        <v>22.22222</v>
      </c>
      <c r="G9" s="2">
        <f t="shared" si="1"/>
        <v>622.22216</v>
      </c>
      <c r="J9">
        <f t="shared" si="2"/>
        <v>9.5E-08</v>
      </c>
      <c r="K9">
        <f t="shared" si="3"/>
        <v>56461631.23860411</v>
      </c>
      <c r="L9" s="2">
        <f t="shared" si="4"/>
        <v>5.363854967667391</v>
      </c>
    </row>
    <row r="10" spans="1:12" ht="12.75">
      <c r="A10" s="2">
        <v>30</v>
      </c>
      <c r="B10" s="2">
        <v>22.22222</v>
      </c>
      <c r="C10" s="2">
        <f t="shared" si="0"/>
        <v>666.6666</v>
      </c>
      <c r="D10" s="2"/>
      <c r="E10" s="2">
        <v>28</v>
      </c>
      <c r="F10" s="2">
        <v>22.22222</v>
      </c>
      <c r="G10" s="2">
        <f t="shared" si="1"/>
        <v>622.22216</v>
      </c>
      <c r="J10">
        <f t="shared" si="2"/>
        <v>9.5E-08</v>
      </c>
      <c r="K10">
        <f t="shared" si="3"/>
        <v>16951427.074581865</v>
      </c>
      <c r="L10" s="2">
        <f t="shared" si="4"/>
        <v>1.6103855720852773</v>
      </c>
    </row>
    <row r="11" spans="1:12" ht="12.75">
      <c r="A11" s="2">
        <v>36</v>
      </c>
      <c r="B11" s="2">
        <v>22.22222</v>
      </c>
      <c r="C11" s="2">
        <f t="shared" si="0"/>
        <v>799.99992</v>
      </c>
      <c r="D11" s="2"/>
      <c r="E11" s="2">
        <v>29</v>
      </c>
      <c r="F11" s="2">
        <v>22.22222</v>
      </c>
      <c r="G11" s="2">
        <f t="shared" si="1"/>
        <v>644.44438</v>
      </c>
      <c r="J11">
        <f t="shared" si="2"/>
        <v>9.5E-08</v>
      </c>
      <c r="K11">
        <f t="shared" si="3"/>
        <v>27033996.642484825</v>
      </c>
      <c r="L11" s="2">
        <f t="shared" si="4"/>
        <v>2.5682296810360583</v>
      </c>
    </row>
    <row r="12" spans="1:12" ht="12.75">
      <c r="A12" s="2">
        <v>38</v>
      </c>
      <c r="B12" s="2">
        <v>22.22222</v>
      </c>
      <c r="C12" s="2">
        <f t="shared" si="0"/>
        <v>844.44436</v>
      </c>
      <c r="D12" s="2"/>
      <c r="E12" s="2">
        <v>30</v>
      </c>
      <c r="F12" s="2">
        <v>22.22222</v>
      </c>
      <c r="G12" s="2">
        <f t="shared" si="1"/>
        <v>666.6666</v>
      </c>
      <c r="J12">
        <f t="shared" si="2"/>
        <v>9.5E-08</v>
      </c>
      <c r="K12">
        <f t="shared" si="3"/>
        <v>31047158.649438024</v>
      </c>
      <c r="L12" s="2">
        <f t="shared" si="4"/>
        <v>2.9494800716966125</v>
      </c>
    </row>
    <row r="13" spans="1:12" ht="12.75">
      <c r="A13" s="2">
        <v>42</v>
      </c>
      <c r="B13" s="2">
        <v>22.22222</v>
      </c>
      <c r="C13" s="2">
        <f t="shared" si="0"/>
        <v>933.33324</v>
      </c>
      <c r="D13" s="2"/>
      <c r="E13" s="2">
        <v>30</v>
      </c>
      <c r="F13" s="2">
        <v>22.22222</v>
      </c>
      <c r="G13" s="2">
        <f t="shared" si="1"/>
        <v>666.6666</v>
      </c>
      <c r="J13">
        <f t="shared" si="2"/>
        <v>9.5E-08</v>
      </c>
      <c r="K13">
        <f t="shared" si="3"/>
        <v>40113821.43932591</v>
      </c>
      <c r="L13" s="2">
        <f t="shared" si="4"/>
        <v>3.8108130367359614</v>
      </c>
    </row>
    <row r="14" spans="1:12" ht="12.75">
      <c r="A14" s="2">
        <v>37</v>
      </c>
      <c r="B14" s="2">
        <v>22.22222</v>
      </c>
      <c r="C14" s="2">
        <f t="shared" si="0"/>
        <v>822.22214</v>
      </c>
      <c r="D14" s="2"/>
      <c r="E14" s="2">
        <v>30</v>
      </c>
      <c r="F14" s="2">
        <v>22.22222</v>
      </c>
      <c r="G14" s="2">
        <f t="shared" si="1"/>
        <v>666.6666</v>
      </c>
      <c r="J14">
        <f t="shared" si="2"/>
        <v>9.5E-08</v>
      </c>
      <c r="K14">
        <f t="shared" si="3"/>
        <v>28998281.88211776</v>
      </c>
      <c r="L14" s="2">
        <f t="shared" si="4"/>
        <v>2.754836778801187</v>
      </c>
    </row>
    <row r="15" spans="1:12" ht="12.75">
      <c r="A15" s="2">
        <v>36</v>
      </c>
      <c r="B15" s="2">
        <v>22.22222</v>
      </c>
      <c r="C15" s="2">
        <f t="shared" si="0"/>
        <v>799.99992</v>
      </c>
      <c r="D15" s="2"/>
      <c r="E15" s="2">
        <v>30</v>
      </c>
      <c r="F15" s="2">
        <v>22.22222</v>
      </c>
      <c r="G15" s="2">
        <f t="shared" si="1"/>
        <v>666.6666</v>
      </c>
      <c r="J15">
        <f t="shared" si="2"/>
        <v>9.5E-08</v>
      </c>
      <c r="K15">
        <f t="shared" si="3"/>
        <v>27033996.642484825</v>
      </c>
      <c r="L15" s="2">
        <f t="shared" si="4"/>
        <v>2.5682296810360583</v>
      </c>
    </row>
    <row r="16" spans="1:12" ht="12.75">
      <c r="A16" s="2">
        <v>43</v>
      </c>
      <c r="B16" s="2">
        <v>22.22222</v>
      </c>
      <c r="C16" s="2">
        <f t="shared" si="0"/>
        <v>955.55546</v>
      </c>
      <c r="D16" s="2"/>
      <c r="E16" s="2">
        <v>31</v>
      </c>
      <c r="F16" s="2">
        <v>22.22222</v>
      </c>
      <c r="G16" s="2">
        <f t="shared" si="1"/>
        <v>688.88882</v>
      </c>
      <c r="J16">
        <f t="shared" si="2"/>
        <v>9.5E-08</v>
      </c>
      <c r="K16">
        <f t="shared" si="3"/>
        <v>42604463.40676359</v>
      </c>
      <c r="L16" s="2">
        <f t="shared" si="4"/>
        <v>4.047424023642542</v>
      </c>
    </row>
    <row r="17" spans="1:12" ht="12.75">
      <c r="A17" s="2">
        <v>32</v>
      </c>
      <c r="B17" s="2">
        <v>22.22222</v>
      </c>
      <c r="C17" s="2">
        <f t="shared" si="0"/>
        <v>711.11104</v>
      </c>
      <c r="D17" s="2"/>
      <c r="E17" s="2">
        <v>32</v>
      </c>
      <c r="F17" s="2">
        <v>22.22222</v>
      </c>
      <c r="G17" s="2">
        <f t="shared" si="1"/>
        <v>711.11104</v>
      </c>
      <c r="J17">
        <f t="shared" si="2"/>
        <v>9.5E-08</v>
      </c>
      <c r="K17">
        <f t="shared" si="3"/>
        <v>19996767.541873302</v>
      </c>
      <c r="L17" s="2">
        <f t="shared" si="4"/>
        <v>1.899692916477964</v>
      </c>
    </row>
    <row r="18" spans="1:12" ht="12.75">
      <c r="A18" s="2">
        <v>41</v>
      </c>
      <c r="B18" s="2">
        <v>22.22222</v>
      </c>
      <c r="C18" s="2">
        <f t="shared" si="0"/>
        <v>911.11102</v>
      </c>
      <c r="D18" s="2"/>
      <c r="E18" s="2">
        <v>32</v>
      </c>
      <c r="F18" s="2">
        <v>22.22222</v>
      </c>
      <c r="G18" s="2">
        <f t="shared" si="1"/>
        <v>711.11104</v>
      </c>
      <c r="J18">
        <f t="shared" si="2"/>
        <v>9.5E-08</v>
      </c>
      <c r="K18">
        <f t="shared" si="3"/>
        <v>37713993.92337992</v>
      </c>
      <c r="L18" s="2">
        <f t="shared" si="4"/>
        <v>3.5828294227210926</v>
      </c>
    </row>
    <row r="19" spans="1:12" ht="12.75">
      <c r="A19" s="2">
        <v>52</v>
      </c>
      <c r="B19" s="2">
        <v>22.22222</v>
      </c>
      <c r="C19" s="2">
        <f t="shared" si="0"/>
        <v>1155.55544</v>
      </c>
      <c r="D19" s="2"/>
      <c r="E19" s="2">
        <v>32</v>
      </c>
      <c r="F19" s="2">
        <v>22.22222</v>
      </c>
      <c r="G19" s="2">
        <f t="shared" si="1"/>
        <v>711.11104</v>
      </c>
      <c r="J19">
        <f t="shared" si="2"/>
        <v>9.5E-08</v>
      </c>
      <c r="K19">
        <f t="shared" si="3"/>
        <v>69301783.79044312</v>
      </c>
      <c r="L19" s="2">
        <f t="shared" si="4"/>
        <v>6.583669460092097</v>
      </c>
    </row>
    <row r="20" spans="1:12" ht="12.75">
      <c r="A20" s="2">
        <v>28</v>
      </c>
      <c r="B20" s="2">
        <v>22.22222</v>
      </c>
      <c r="C20" s="2">
        <f t="shared" si="0"/>
        <v>622.22216</v>
      </c>
      <c r="D20" s="2"/>
      <c r="E20" s="2">
        <v>33</v>
      </c>
      <c r="F20" s="2">
        <v>22.22222</v>
      </c>
      <c r="G20" s="2">
        <f t="shared" si="1"/>
        <v>733.33326</v>
      </c>
      <c r="J20">
        <f t="shared" si="2"/>
        <v>9.5E-08</v>
      </c>
      <c r="K20">
        <f t="shared" si="3"/>
        <v>14206935.664833654</v>
      </c>
      <c r="L20" s="2">
        <f t="shared" si="4"/>
        <v>1.349658888159197</v>
      </c>
    </row>
    <row r="21" spans="1:12" ht="12.75">
      <c r="A21" s="2">
        <v>30</v>
      </c>
      <c r="B21" s="2">
        <v>22.22222</v>
      </c>
      <c r="C21" s="2">
        <f t="shared" si="0"/>
        <v>666.6666</v>
      </c>
      <c r="D21" s="2"/>
      <c r="E21" s="2">
        <v>33</v>
      </c>
      <c r="F21" s="2">
        <v>22.22222</v>
      </c>
      <c r="G21" s="2">
        <f t="shared" si="1"/>
        <v>733.33326</v>
      </c>
      <c r="J21">
        <f t="shared" si="2"/>
        <v>9.5E-08</v>
      </c>
      <c r="K21">
        <f t="shared" si="3"/>
        <v>16951427.074581865</v>
      </c>
      <c r="L21" s="2">
        <f t="shared" si="4"/>
        <v>1.6103855720852773</v>
      </c>
    </row>
    <row r="22" spans="1:12" ht="12.75">
      <c r="A22" s="2">
        <v>32</v>
      </c>
      <c r="B22" s="2">
        <v>22.22222</v>
      </c>
      <c r="C22" s="2">
        <f t="shared" si="0"/>
        <v>711.11104</v>
      </c>
      <c r="D22" s="2"/>
      <c r="E22" s="2">
        <v>33</v>
      </c>
      <c r="F22" s="2">
        <v>22.22222</v>
      </c>
      <c r="G22" s="2">
        <f t="shared" si="1"/>
        <v>733.33326</v>
      </c>
      <c r="J22">
        <f t="shared" si="2"/>
        <v>9.5E-08</v>
      </c>
      <c r="K22">
        <f t="shared" si="3"/>
        <v>19996767.541873302</v>
      </c>
      <c r="L22" s="2">
        <f t="shared" si="4"/>
        <v>1.899692916477964</v>
      </c>
    </row>
    <row r="23" spans="1:12" ht="12.75">
      <c r="A23" s="2">
        <v>36</v>
      </c>
      <c r="B23" s="2">
        <v>22.22222</v>
      </c>
      <c r="C23" s="2">
        <f t="shared" si="0"/>
        <v>799.99992</v>
      </c>
      <c r="D23" s="2"/>
      <c r="E23" s="2">
        <v>34</v>
      </c>
      <c r="F23" s="2">
        <v>22.22222</v>
      </c>
      <c r="G23" s="2">
        <f t="shared" si="1"/>
        <v>755.55548</v>
      </c>
      <c r="J23">
        <f t="shared" si="2"/>
        <v>9.5E-08</v>
      </c>
      <c r="K23">
        <f aca="true" t="shared" si="5" ref="K23:K58">POWER(C23,2.56)</f>
        <v>27033996.642484825</v>
      </c>
      <c r="L23" s="2">
        <f aca="true" t="shared" si="6" ref="L23:L58">J23*K23</f>
        <v>2.5682296810360583</v>
      </c>
    </row>
    <row r="24" spans="1:12" ht="12.75">
      <c r="A24" s="2">
        <v>33</v>
      </c>
      <c r="B24" s="2">
        <v>22.22222</v>
      </c>
      <c r="C24" s="2">
        <f t="shared" si="0"/>
        <v>733.33326</v>
      </c>
      <c r="D24" s="2"/>
      <c r="E24" s="2">
        <v>34</v>
      </c>
      <c r="F24" s="2">
        <v>22.22222</v>
      </c>
      <c r="G24" s="2">
        <f t="shared" si="1"/>
        <v>755.55548</v>
      </c>
      <c r="J24">
        <f t="shared" si="2"/>
        <v>9.5E-08</v>
      </c>
      <c r="K24">
        <f t="shared" si="5"/>
        <v>21635729.330204796</v>
      </c>
      <c r="L24" s="2">
        <f t="shared" si="6"/>
        <v>2.055394286369456</v>
      </c>
    </row>
    <row r="25" spans="1:12" ht="12.75">
      <c r="A25" s="2">
        <v>34</v>
      </c>
      <c r="B25" s="2">
        <v>22.22222</v>
      </c>
      <c r="C25" s="2">
        <f t="shared" si="0"/>
        <v>755.55548</v>
      </c>
      <c r="D25" s="2"/>
      <c r="E25" s="2">
        <v>34</v>
      </c>
      <c r="F25" s="2">
        <v>22.22222</v>
      </c>
      <c r="G25" s="2">
        <f t="shared" si="1"/>
        <v>755.55548</v>
      </c>
      <c r="J25">
        <f t="shared" si="2"/>
        <v>9.5E-08</v>
      </c>
      <c r="K25">
        <f t="shared" si="5"/>
        <v>23354032.550403256</v>
      </c>
      <c r="L25" s="2">
        <f t="shared" si="6"/>
        <v>2.2186330922883095</v>
      </c>
    </row>
    <row r="26" spans="1:12" ht="12.75">
      <c r="A26" s="2">
        <v>34</v>
      </c>
      <c r="B26" s="2">
        <v>22.22222</v>
      </c>
      <c r="C26" s="2">
        <f t="shared" si="0"/>
        <v>755.55548</v>
      </c>
      <c r="D26" s="2"/>
      <c r="E26" s="2">
        <v>35</v>
      </c>
      <c r="F26" s="2">
        <v>22.22222</v>
      </c>
      <c r="G26" s="2">
        <f t="shared" si="1"/>
        <v>777.7777</v>
      </c>
      <c r="J26">
        <f t="shared" si="2"/>
        <v>9.5E-08</v>
      </c>
      <c r="K26">
        <f t="shared" si="5"/>
        <v>23354032.550403256</v>
      </c>
      <c r="L26" s="2">
        <f t="shared" si="6"/>
        <v>2.2186330922883095</v>
      </c>
    </row>
    <row r="27" spans="1:12" ht="12.75">
      <c r="A27" s="2">
        <v>30</v>
      </c>
      <c r="B27" s="2">
        <v>22.22222</v>
      </c>
      <c r="C27" s="2">
        <f t="shared" si="0"/>
        <v>666.6666</v>
      </c>
      <c r="D27" s="2"/>
      <c r="E27" s="2">
        <v>35</v>
      </c>
      <c r="F27" s="2">
        <v>22.22222</v>
      </c>
      <c r="G27" s="2">
        <f t="shared" si="1"/>
        <v>777.7777</v>
      </c>
      <c r="J27">
        <f t="shared" si="2"/>
        <v>9.5E-08</v>
      </c>
      <c r="K27">
        <f t="shared" si="5"/>
        <v>16951427.074581865</v>
      </c>
      <c r="L27" s="2">
        <f t="shared" si="6"/>
        <v>1.6103855720852773</v>
      </c>
    </row>
    <row r="28" spans="1:12" ht="12.75">
      <c r="A28" s="2">
        <v>36</v>
      </c>
      <c r="B28" s="2">
        <v>22.22222</v>
      </c>
      <c r="C28" s="2">
        <f t="shared" si="0"/>
        <v>799.99992</v>
      </c>
      <c r="D28" s="2"/>
      <c r="E28" s="2">
        <v>35</v>
      </c>
      <c r="F28" s="2">
        <v>22.22222</v>
      </c>
      <c r="G28" s="2">
        <f t="shared" si="1"/>
        <v>777.7777</v>
      </c>
      <c r="J28">
        <f t="shared" si="2"/>
        <v>9.5E-08</v>
      </c>
      <c r="K28">
        <f t="shared" si="5"/>
        <v>27033996.642484825</v>
      </c>
      <c r="L28" s="2">
        <f t="shared" si="6"/>
        <v>2.5682296810360583</v>
      </c>
    </row>
    <row r="29" spans="1:12" ht="12.75">
      <c r="A29" s="2">
        <v>28</v>
      </c>
      <c r="B29" s="2">
        <v>22.22222</v>
      </c>
      <c r="C29" s="2">
        <f t="shared" si="0"/>
        <v>622.22216</v>
      </c>
      <c r="D29" s="2"/>
      <c r="E29" s="2">
        <v>36</v>
      </c>
      <c r="F29" s="2">
        <v>22.22222</v>
      </c>
      <c r="G29" s="2">
        <f t="shared" si="1"/>
        <v>799.99992</v>
      </c>
      <c r="J29">
        <f t="shared" si="2"/>
        <v>9.5E-08</v>
      </c>
      <c r="K29">
        <f t="shared" si="5"/>
        <v>14206935.664833654</v>
      </c>
      <c r="L29" s="2">
        <f t="shared" si="6"/>
        <v>1.349658888159197</v>
      </c>
    </row>
    <row r="30" spans="1:12" ht="12.75">
      <c r="A30" s="2">
        <v>38</v>
      </c>
      <c r="B30" s="2">
        <v>22.22222</v>
      </c>
      <c r="C30" s="2">
        <f t="shared" si="0"/>
        <v>844.44436</v>
      </c>
      <c r="D30" s="2"/>
      <c r="E30" s="2">
        <v>36</v>
      </c>
      <c r="F30" s="2">
        <v>22.22222</v>
      </c>
      <c r="G30" s="2">
        <f t="shared" si="1"/>
        <v>799.99992</v>
      </c>
      <c r="J30">
        <f t="shared" si="2"/>
        <v>9.5E-08</v>
      </c>
      <c r="K30">
        <f t="shared" si="5"/>
        <v>31047158.649438024</v>
      </c>
      <c r="L30" s="2">
        <f t="shared" si="6"/>
        <v>2.9494800716966125</v>
      </c>
    </row>
    <row r="31" spans="1:12" ht="12.75">
      <c r="A31" s="2">
        <v>34</v>
      </c>
      <c r="B31" s="2">
        <v>22.22222</v>
      </c>
      <c r="C31" s="2">
        <f t="shared" si="0"/>
        <v>755.55548</v>
      </c>
      <c r="D31" s="2"/>
      <c r="E31" s="2">
        <v>36</v>
      </c>
      <c r="F31" s="2">
        <v>22.22222</v>
      </c>
      <c r="G31" s="2">
        <f t="shared" si="1"/>
        <v>799.99992</v>
      </c>
      <c r="J31">
        <f t="shared" si="2"/>
        <v>9.5E-08</v>
      </c>
      <c r="K31">
        <f t="shared" si="5"/>
        <v>23354032.550403256</v>
      </c>
      <c r="L31" s="2">
        <f t="shared" si="6"/>
        <v>2.2186330922883095</v>
      </c>
    </row>
    <row r="32" spans="1:12" ht="12.75">
      <c r="A32" s="2">
        <v>36</v>
      </c>
      <c r="B32" s="2">
        <v>22.22222</v>
      </c>
      <c r="C32" s="2">
        <f t="shared" si="0"/>
        <v>799.99992</v>
      </c>
      <c r="D32" s="2"/>
      <c r="E32" s="2">
        <v>36</v>
      </c>
      <c r="F32" s="2">
        <v>22.22222</v>
      </c>
      <c r="G32" s="2">
        <f t="shared" si="1"/>
        <v>799.99992</v>
      </c>
      <c r="J32">
        <f t="shared" si="2"/>
        <v>9.5E-08</v>
      </c>
      <c r="K32">
        <f t="shared" si="5"/>
        <v>27033996.642484825</v>
      </c>
      <c r="L32" s="2">
        <f t="shared" si="6"/>
        <v>2.5682296810360583</v>
      </c>
    </row>
    <row r="33" spans="1:12" ht="12.75">
      <c r="A33" s="2">
        <v>45</v>
      </c>
      <c r="B33" s="2">
        <v>22.22222</v>
      </c>
      <c r="C33" s="2">
        <f t="shared" si="0"/>
        <v>999.9999</v>
      </c>
      <c r="D33" s="2"/>
      <c r="E33" s="2">
        <v>36</v>
      </c>
      <c r="F33" s="2">
        <v>22.22222</v>
      </c>
      <c r="G33" s="2">
        <f t="shared" si="1"/>
        <v>799.99992</v>
      </c>
      <c r="J33">
        <f t="shared" si="2"/>
        <v>9.5E-08</v>
      </c>
      <c r="K33">
        <f t="shared" si="5"/>
        <v>47862996.97933442</v>
      </c>
      <c r="L33" s="2">
        <f t="shared" si="6"/>
        <v>4.54698471303677</v>
      </c>
    </row>
    <row r="34" spans="1:12" ht="12.75">
      <c r="A34" s="2">
        <v>43</v>
      </c>
      <c r="B34" s="2">
        <v>22.22222</v>
      </c>
      <c r="C34" s="2">
        <f t="shared" si="0"/>
        <v>955.55546</v>
      </c>
      <c r="D34" s="2"/>
      <c r="E34" s="2">
        <v>36</v>
      </c>
      <c r="F34" s="2">
        <v>22.22222</v>
      </c>
      <c r="G34" s="2">
        <f t="shared" si="1"/>
        <v>799.99992</v>
      </c>
      <c r="J34">
        <f t="shared" si="2"/>
        <v>9.5E-08</v>
      </c>
      <c r="K34">
        <f t="shared" si="5"/>
        <v>42604463.40676359</v>
      </c>
      <c r="L34" s="2">
        <f t="shared" si="6"/>
        <v>4.047424023642542</v>
      </c>
    </row>
    <row r="35" spans="1:12" ht="12.75">
      <c r="A35" s="2">
        <v>25</v>
      </c>
      <c r="B35" s="2">
        <v>22.22222</v>
      </c>
      <c r="C35" s="2">
        <f t="shared" si="0"/>
        <v>555.5555</v>
      </c>
      <c r="D35" s="2"/>
      <c r="E35" s="2">
        <v>36</v>
      </c>
      <c r="F35" s="2">
        <v>22.22222</v>
      </c>
      <c r="G35" s="2">
        <f t="shared" si="1"/>
        <v>799.99992</v>
      </c>
      <c r="J35">
        <f t="shared" si="2"/>
        <v>9.5E-08</v>
      </c>
      <c r="K35">
        <f t="shared" si="5"/>
        <v>10629241.531135198</v>
      </c>
      <c r="L35" s="2">
        <f t="shared" si="6"/>
        <v>1.0097779454578437</v>
      </c>
    </row>
    <row r="36" spans="1:12" ht="12.75">
      <c r="A36" s="2">
        <v>41</v>
      </c>
      <c r="B36" s="2">
        <v>22.22222</v>
      </c>
      <c r="C36" s="2">
        <f aca="true" t="shared" si="7" ref="C36:C52">A36*B36</f>
        <v>911.11102</v>
      </c>
      <c r="D36" s="2"/>
      <c r="E36" s="2">
        <v>36</v>
      </c>
      <c r="F36" s="2">
        <v>22.22222</v>
      </c>
      <c r="G36" s="2">
        <f t="shared" si="1"/>
        <v>799.99992</v>
      </c>
      <c r="J36">
        <f t="shared" si="2"/>
        <v>9.5E-08</v>
      </c>
      <c r="K36">
        <f t="shared" si="5"/>
        <v>37713993.92337992</v>
      </c>
      <c r="L36" s="2">
        <f t="shared" si="6"/>
        <v>3.5828294227210926</v>
      </c>
    </row>
    <row r="37" spans="1:12" ht="12.75">
      <c r="A37" s="2">
        <v>44</v>
      </c>
      <c r="B37" s="2">
        <v>22.22222</v>
      </c>
      <c r="C37" s="2">
        <f t="shared" si="7"/>
        <v>977.77768</v>
      </c>
      <c r="D37" s="2"/>
      <c r="E37" s="2">
        <v>37</v>
      </c>
      <c r="F37" s="2">
        <v>22.22222</v>
      </c>
      <c r="G37" s="2">
        <f t="shared" si="1"/>
        <v>822.22214</v>
      </c>
      <c r="J37">
        <f t="shared" si="2"/>
        <v>9.5E-08</v>
      </c>
      <c r="K37">
        <f t="shared" si="5"/>
        <v>45187124.4631477</v>
      </c>
      <c r="L37" s="2">
        <f t="shared" si="6"/>
        <v>4.292776823999032</v>
      </c>
    </row>
    <row r="38" spans="1:12" ht="12.75">
      <c r="A38" s="2">
        <v>45</v>
      </c>
      <c r="B38" s="2">
        <v>22.22222</v>
      </c>
      <c r="C38" s="2">
        <f t="shared" si="7"/>
        <v>999.9999</v>
      </c>
      <c r="D38" s="2"/>
      <c r="E38" s="2">
        <v>38</v>
      </c>
      <c r="F38" s="2">
        <v>22.22222</v>
      </c>
      <c r="G38" s="2">
        <f t="shared" si="1"/>
        <v>844.44436</v>
      </c>
      <c r="J38">
        <f t="shared" si="2"/>
        <v>9.5E-08</v>
      </c>
      <c r="K38">
        <f t="shared" si="5"/>
        <v>47862996.97933442</v>
      </c>
      <c r="L38" s="2">
        <f t="shared" si="6"/>
        <v>4.54698471303677</v>
      </c>
    </row>
    <row r="39" spans="1:12" ht="12.75">
      <c r="A39" s="2">
        <v>36</v>
      </c>
      <c r="B39" s="2">
        <v>22.22222</v>
      </c>
      <c r="C39" s="2">
        <f t="shared" si="7"/>
        <v>799.99992</v>
      </c>
      <c r="D39" s="2"/>
      <c r="E39" s="2">
        <v>38</v>
      </c>
      <c r="F39" s="2">
        <v>22.22222</v>
      </c>
      <c r="G39" s="2">
        <f t="shared" si="1"/>
        <v>844.44436</v>
      </c>
      <c r="J39">
        <f t="shared" si="2"/>
        <v>9.5E-08</v>
      </c>
      <c r="K39">
        <f t="shared" si="5"/>
        <v>27033996.642484825</v>
      </c>
      <c r="L39" s="2">
        <f t="shared" si="6"/>
        <v>2.5682296810360583</v>
      </c>
    </row>
    <row r="40" spans="1:12" ht="12.75">
      <c r="A40" s="2">
        <v>56</v>
      </c>
      <c r="B40" s="2">
        <v>22.22222</v>
      </c>
      <c r="C40" s="2">
        <f t="shared" si="7"/>
        <v>1244.44432</v>
      </c>
      <c r="D40" s="2"/>
      <c r="E40" s="2">
        <v>39</v>
      </c>
      <c r="F40" s="2">
        <v>22.22222</v>
      </c>
      <c r="G40" s="2">
        <f t="shared" si="1"/>
        <v>866.66658</v>
      </c>
      <c r="J40">
        <f t="shared" si="2"/>
        <v>9.5E-08</v>
      </c>
      <c r="K40">
        <f t="shared" si="5"/>
        <v>83779391.69079743</v>
      </c>
      <c r="L40" s="2">
        <f t="shared" si="6"/>
        <v>7.959042210625756</v>
      </c>
    </row>
    <row r="41" spans="1:12" ht="12.75">
      <c r="A41" s="2">
        <v>36</v>
      </c>
      <c r="B41" s="2">
        <v>22.22222</v>
      </c>
      <c r="C41" s="2">
        <f t="shared" si="7"/>
        <v>799.99992</v>
      </c>
      <c r="D41" s="2"/>
      <c r="E41" s="2">
        <v>40</v>
      </c>
      <c r="F41" s="2">
        <v>22.22222</v>
      </c>
      <c r="G41" s="2">
        <f t="shared" si="1"/>
        <v>888.8888</v>
      </c>
      <c r="J41">
        <f t="shared" si="2"/>
        <v>9.5E-08</v>
      </c>
      <c r="K41">
        <f t="shared" si="5"/>
        <v>27033996.642484825</v>
      </c>
      <c r="L41" s="2">
        <f t="shared" si="6"/>
        <v>2.5682296810360583</v>
      </c>
    </row>
    <row r="42" spans="1:12" ht="12.75">
      <c r="A42" s="2">
        <v>20</v>
      </c>
      <c r="B42" s="2">
        <v>22.22222</v>
      </c>
      <c r="C42" s="2">
        <f t="shared" si="7"/>
        <v>444.4444</v>
      </c>
      <c r="D42" s="2"/>
      <c r="E42" s="2">
        <v>41</v>
      </c>
      <c r="F42" s="2">
        <v>22.22222</v>
      </c>
      <c r="G42" s="2">
        <f t="shared" si="1"/>
        <v>911.11102</v>
      </c>
      <c r="J42">
        <f t="shared" si="2"/>
        <v>9.5E-08</v>
      </c>
      <c r="K42">
        <f t="shared" si="5"/>
        <v>6003612.351916362</v>
      </c>
      <c r="L42" s="2">
        <f t="shared" si="6"/>
        <v>0.5703431734320544</v>
      </c>
    </row>
    <row r="43" spans="1:12" ht="12.75">
      <c r="A43" s="2">
        <v>31</v>
      </c>
      <c r="B43" s="2">
        <v>22.22222</v>
      </c>
      <c r="C43" s="2">
        <f t="shared" si="7"/>
        <v>688.88882</v>
      </c>
      <c r="D43" s="2"/>
      <c r="E43" s="2">
        <v>41</v>
      </c>
      <c r="F43" s="2">
        <v>22.22222</v>
      </c>
      <c r="G43" s="2">
        <f t="shared" si="1"/>
        <v>911.11102</v>
      </c>
      <c r="J43">
        <f t="shared" si="2"/>
        <v>9.5E-08</v>
      </c>
      <c r="K43">
        <f t="shared" si="5"/>
        <v>18435791.582966454</v>
      </c>
      <c r="L43" s="2">
        <f t="shared" si="6"/>
        <v>1.7514002003818132</v>
      </c>
    </row>
    <row r="44" spans="1:12" ht="12.75">
      <c r="A44" s="2">
        <v>27</v>
      </c>
      <c r="B44" s="2">
        <v>22.22222</v>
      </c>
      <c r="C44" s="2">
        <f t="shared" si="7"/>
        <v>599.99994</v>
      </c>
      <c r="D44" s="2"/>
      <c r="E44" s="2">
        <v>41</v>
      </c>
      <c r="F44" s="2">
        <v>22.22222</v>
      </c>
      <c r="G44" s="2">
        <f t="shared" si="1"/>
        <v>911.11102</v>
      </c>
      <c r="J44">
        <f t="shared" si="2"/>
        <v>9.5E-08</v>
      </c>
      <c r="K44">
        <f t="shared" si="5"/>
        <v>12943957.842404455</v>
      </c>
      <c r="L44" s="2">
        <f t="shared" si="6"/>
        <v>1.2296759950284233</v>
      </c>
    </row>
    <row r="45" spans="1:12" ht="12.75">
      <c r="A45" s="2">
        <v>46</v>
      </c>
      <c r="B45" s="2">
        <v>22.22222</v>
      </c>
      <c r="C45" s="2">
        <f t="shared" si="7"/>
        <v>1022.22212</v>
      </c>
      <c r="D45" s="2"/>
      <c r="E45" s="2">
        <v>42</v>
      </c>
      <c r="F45" s="2">
        <v>22.22222</v>
      </c>
      <c r="G45" s="2">
        <f t="shared" si="1"/>
        <v>933.33324</v>
      </c>
      <c r="J45">
        <f t="shared" si="2"/>
        <v>9.5E-08</v>
      </c>
      <c r="K45">
        <f t="shared" si="5"/>
        <v>50633261.459186986</v>
      </c>
      <c r="L45" s="2">
        <f t="shared" si="6"/>
        <v>4.810159838622764</v>
      </c>
    </row>
    <row r="46" spans="1:12" ht="12.75">
      <c r="A46" s="2">
        <v>29</v>
      </c>
      <c r="B46" s="2">
        <v>22.22222</v>
      </c>
      <c r="C46" s="2">
        <f t="shared" si="7"/>
        <v>644.44438</v>
      </c>
      <c r="D46" s="2"/>
      <c r="E46" s="2">
        <v>43</v>
      </c>
      <c r="F46" s="2">
        <v>22.22222</v>
      </c>
      <c r="G46" s="2">
        <f t="shared" si="1"/>
        <v>955.55546</v>
      </c>
      <c r="J46">
        <f t="shared" si="2"/>
        <v>9.5E-08</v>
      </c>
      <c r="K46">
        <f t="shared" si="5"/>
        <v>15542279.982268937</v>
      </c>
      <c r="L46" s="2">
        <f t="shared" si="6"/>
        <v>1.476516598315549</v>
      </c>
    </row>
    <row r="47" spans="1:12" ht="12.75">
      <c r="A47" s="2">
        <v>36</v>
      </c>
      <c r="B47" s="2">
        <v>22.22222</v>
      </c>
      <c r="C47" s="2">
        <f t="shared" si="7"/>
        <v>799.99992</v>
      </c>
      <c r="D47" s="2"/>
      <c r="E47" s="2">
        <v>43</v>
      </c>
      <c r="F47" s="2">
        <v>22.22222</v>
      </c>
      <c r="G47" s="2">
        <f t="shared" si="1"/>
        <v>955.55546</v>
      </c>
      <c r="J47">
        <f t="shared" si="2"/>
        <v>9.5E-08</v>
      </c>
      <c r="K47">
        <f t="shared" si="5"/>
        <v>27033996.642484825</v>
      </c>
      <c r="L47" s="2">
        <f t="shared" si="6"/>
        <v>2.5682296810360583</v>
      </c>
    </row>
    <row r="48" spans="1:12" ht="12.75">
      <c r="A48" s="2">
        <v>33</v>
      </c>
      <c r="B48" s="2">
        <v>22.22222</v>
      </c>
      <c r="C48" s="2">
        <f t="shared" si="7"/>
        <v>733.33326</v>
      </c>
      <c r="D48" s="2"/>
      <c r="E48" s="2">
        <v>43</v>
      </c>
      <c r="F48" s="2">
        <v>22.22222</v>
      </c>
      <c r="G48" s="2">
        <f t="shared" si="1"/>
        <v>955.55546</v>
      </c>
      <c r="J48">
        <f t="shared" si="2"/>
        <v>9.5E-08</v>
      </c>
      <c r="K48">
        <f t="shared" si="5"/>
        <v>21635729.330204796</v>
      </c>
      <c r="L48" s="2">
        <f t="shared" si="6"/>
        <v>2.055394286369456</v>
      </c>
    </row>
    <row r="49" spans="1:12" ht="12.75">
      <c r="A49" s="2">
        <v>39</v>
      </c>
      <c r="B49" s="2">
        <v>22.22222</v>
      </c>
      <c r="C49" s="2">
        <f t="shared" si="7"/>
        <v>866.66658</v>
      </c>
      <c r="D49" s="2"/>
      <c r="E49" s="2">
        <v>44</v>
      </c>
      <c r="F49" s="2">
        <v>22.22222</v>
      </c>
      <c r="G49" s="2">
        <f t="shared" si="1"/>
        <v>977.77768</v>
      </c>
      <c r="J49">
        <f t="shared" si="2"/>
        <v>9.5E-08</v>
      </c>
      <c r="K49">
        <f t="shared" si="5"/>
        <v>33181899.800090864</v>
      </c>
      <c r="L49" s="2">
        <f t="shared" si="6"/>
        <v>3.1522804810086322</v>
      </c>
    </row>
    <row r="50" spans="1:12" ht="12.75">
      <c r="A50" s="2">
        <v>32</v>
      </c>
      <c r="B50" s="2">
        <v>22.22222</v>
      </c>
      <c r="C50" s="2">
        <f t="shared" si="7"/>
        <v>711.11104</v>
      </c>
      <c r="D50" s="2"/>
      <c r="E50" s="2">
        <v>45</v>
      </c>
      <c r="F50" s="2">
        <v>22.22222</v>
      </c>
      <c r="G50" s="2">
        <f t="shared" si="1"/>
        <v>999.9999</v>
      </c>
      <c r="J50">
        <f t="shared" si="2"/>
        <v>9.5E-08</v>
      </c>
      <c r="K50">
        <f t="shared" si="5"/>
        <v>19996767.541873302</v>
      </c>
      <c r="L50" s="2">
        <f t="shared" si="6"/>
        <v>1.899692916477964</v>
      </c>
    </row>
    <row r="51" spans="1:12" ht="12.75">
      <c r="A51" s="2">
        <v>43</v>
      </c>
      <c r="B51" s="2">
        <v>22.22222</v>
      </c>
      <c r="C51" s="2">
        <f t="shared" si="7"/>
        <v>955.55546</v>
      </c>
      <c r="D51" s="2"/>
      <c r="E51" s="2">
        <v>45</v>
      </c>
      <c r="F51" s="2">
        <v>22.22222</v>
      </c>
      <c r="G51" s="2">
        <f t="shared" si="1"/>
        <v>999.9999</v>
      </c>
      <c r="J51">
        <f t="shared" si="2"/>
        <v>9.5E-08</v>
      </c>
      <c r="K51">
        <f t="shared" si="5"/>
        <v>42604463.40676359</v>
      </c>
      <c r="L51" s="2">
        <f t="shared" si="6"/>
        <v>4.047424023642542</v>
      </c>
    </row>
    <row r="52" spans="1:12" ht="12.75">
      <c r="A52" s="2">
        <v>50</v>
      </c>
      <c r="B52" s="2">
        <v>22.22222</v>
      </c>
      <c r="C52" s="2">
        <f t="shared" si="7"/>
        <v>1111.111</v>
      </c>
      <c r="D52" s="2"/>
      <c r="E52" s="2">
        <v>45</v>
      </c>
      <c r="F52" s="2">
        <v>22.22222</v>
      </c>
      <c r="G52" s="2">
        <f t="shared" si="1"/>
        <v>999.9999</v>
      </c>
      <c r="J52">
        <f t="shared" si="2"/>
        <v>9.5E-08</v>
      </c>
      <c r="K52">
        <f t="shared" si="5"/>
        <v>62681454.370018855</v>
      </c>
      <c r="L52" s="2">
        <f t="shared" si="6"/>
        <v>5.954738165151792</v>
      </c>
    </row>
    <row r="53" spans="1:12" ht="12.75">
      <c r="A53" s="2">
        <v>27</v>
      </c>
      <c r="B53" s="2">
        <v>22.22222</v>
      </c>
      <c r="C53" s="2">
        <f aca="true" t="shared" si="8" ref="C53:C58">A53*B53</f>
        <v>599.99994</v>
      </c>
      <c r="D53" s="2"/>
      <c r="E53" s="2">
        <v>46</v>
      </c>
      <c r="F53" s="2">
        <v>22.22222</v>
      </c>
      <c r="G53" s="2">
        <f t="shared" si="1"/>
        <v>1022.22212</v>
      </c>
      <c r="J53">
        <f t="shared" si="2"/>
        <v>9.5E-08</v>
      </c>
      <c r="K53">
        <f t="shared" si="5"/>
        <v>12943957.842404455</v>
      </c>
      <c r="L53" s="2">
        <f t="shared" si="6"/>
        <v>1.2296759950284233</v>
      </c>
    </row>
    <row r="54" spans="1:12" ht="12.75">
      <c r="A54" s="2">
        <v>33</v>
      </c>
      <c r="B54" s="2">
        <v>22.22222</v>
      </c>
      <c r="C54" s="2">
        <f t="shared" si="8"/>
        <v>733.33326</v>
      </c>
      <c r="D54" s="2"/>
      <c r="E54" s="2">
        <v>48</v>
      </c>
      <c r="F54" s="2">
        <v>22.22222</v>
      </c>
      <c r="G54" s="2">
        <f t="shared" si="1"/>
        <v>1066.6665600000001</v>
      </c>
      <c r="J54">
        <f t="shared" si="2"/>
        <v>9.5E-08</v>
      </c>
      <c r="K54">
        <f t="shared" si="5"/>
        <v>21635729.330204796</v>
      </c>
      <c r="L54" s="2">
        <f t="shared" si="6"/>
        <v>2.055394286369456</v>
      </c>
    </row>
    <row r="55" spans="1:12" ht="12.75">
      <c r="A55" s="2">
        <v>30</v>
      </c>
      <c r="B55" s="2">
        <v>22.22222</v>
      </c>
      <c r="C55" s="2">
        <f t="shared" si="8"/>
        <v>666.6666</v>
      </c>
      <c r="D55" s="2"/>
      <c r="E55" s="2">
        <v>49</v>
      </c>
      <c r="F55" s="2">
        <v>22.22222</v>
      </c>
      <c r="G55" s="2">
        <f t="shared" si="1"/>
        <v>1088.88878</v>
      </c>
      <c r="J55">
        <f t="shared" si="2"/>
        <v>9.5E-08</v>
      </c>
      <c r="K55">
        <f t="shared" si="5"/>
        <v>16951427.074581865</v>
      </c>
      <c r="L55" s="2">
        <f t="shared" si="6"/>
        <v>1.6103855720852773</v>
      </c>
    </row>
    <row r="56" spans="1:12" ht="12.75">
      <c r="A56" s="2">
        <v>40</v>
      </c>
      <c r="B56" s="2">
        <v>22.22222</v>
      </c>
      <c r="C56" s="2">
        <f t="shared" si="8"/>
        <v>888.8888</v>
      </c>
      <c r="D56" s="2"/>
      <c r="E56" s="2">
        <v>50</v>
      </c>
      <c r="F56" s="2">
        <v>22.22222</v>
      </c>
      <c r="G56" s="2">
        <f t="shared" si="1"/>
        <v>1111.111</v>
      </c>
      <c r="J56">
        <f t="shared" si="2"/>
        <v>9.5E-08</v>
      </c>
      <c r="K56">
        <f t="shared" si="5"/>
        <v>35403763.53191566</v>
      </c>
      <c r="L56" s="2">
        <f t="shared" si="6"/>
        <v>3.3633575355319874</v>
      </c>
    </row>
    <row r="57" spans="1:12" ht="12.75">
      <c r="A57" s="2">
        <v>49</v>
      </c>
      <c r="B57" s="2">
        <v>22.22222</v>
      </c>
      <c r="C57" s="2">
        <f t="shared" si="8"/>
        <v>1088.88878</v>
      </c>
      <c r="D57" s="2"/>
      <c r="E57" s="2">
        <v>52</v>
      </c>
      <c r="F57" s="2">
        <v>22.22222</v>
      </c>
      <c r="G57" s="2">
        <f t="shared" si="1"/>
        <v>1155.55544</v>
      </c>
      <c r="J57">
        <f t="shared" si="2"/>
        <v>9.5E-08</v>
      </c>
      <c r="K57">
        <f t="shared" si="5"/>
        <v>59522041.51484375</v>
      </c>
      <c r="L57" s="2">
        <f t="shared" si="6"/>
        <v>5.6545939439101565</v>
      </c>
    </row>
    <row r="58" spans="1:12" ht="12.75">
      <c r="A58" s="2">
        <v>26</v>
      </c>
      <c r="B58" s="2">
        <v>22.22222</v>
      </c>
      <c r="C58" s="2">
        <f t="shared" si="8"/>
        <v>577.77772</v>
      </c>
      <c r="D58" s="2">
        <v>50</v>
      </c>
      <c r="E58" s="2">
        <v>56</v>
      </c>
      <c r="F58" s="2">
        <v>22.22222</v>
      </c>
      <c r="G58" s="2">
        <f t="shared" si="1"/>
        <v>1244.44432</v>
      </c>
      <c r="J58">
        <f t="shared" si="2"/>
        <v>9.5E-08</v>
      </c>
      <c r="K58">
        <f t="shared" si="5"/>
        <v>11751887.473744748</v>
      </c>
      <c r="L58" s="2">
        <f t="shared" si="6"/>
        <v>1.1164293100057512</v>
      </c>
    </row>
    <row r="59" spans="1:12" ht="12.75">
      <c r="A59" s="2"/>
      <c r="B59" s="2"/>
      <c r="C59" s="2"/>
      <c r="D59" s="2"/>
      <c r="E59" s="2"/>
      <c r="F59" s="2"/>
      <c r="J59">
        <v>55</v>
      </c>
      <c r="L59" s="2">
        <f>SUM(L4:L58)</f>
        <v>159.89108470997485</v>
      </c>
    </row>
    <row r="60" spans="1:6" ht="12.75">
      <c r="A60" s="2"/>
      <c r="B60" s="2"/>
      <c r="C60" s="2"/>
      <c r="D60" s="2"/>
      <c r="E60" s="2"/>
      <c r="F60" s="2"/>
    </row>
    <row r="61" spans="1:12" ht="12.75">
      <c r="A61" s="3" t="s">
        <v>9</v>
      </c>
      <c r="B61" s="2">
        <f>MIN(C4:C58)</f>
        <v>444.4444</v>
      </c>
      <c r="C61" t="s">
        <v>8</v>
      </c>
      <c r="D61">
        <f>COUNT(C4:C58)</f>
        <v>55</v>
      </c>
      <c r="L61" s="2">
        <f>L59/J59</f>
        <v>2.9071106310904518</v>
      </c>
    </row>
    <row r="62" spans="1:4" ht="12.75">
      <c r="A62" s="3" t="s">
        <v>11</v>
      </c>
      <c r="B62" s="2">
        <f>MAX(C4:C58)</f>
        <v>1244.44432</v>
      </c>
      <c r="C62" t="s">
        <v>10</v>
      </c>
      <c r="D62">
        <f>AVERAGE(C4:C58)</f>
        <v>814.9494134545452</v>
      </c>
    </row>
    <row r="63" spans="2:12" ht="12.75">
      <c r="B63" s="2"/>
      <c r="C63" t="s">
        <v>12</v>
      </c>
      <c r="D63">
        <f>MEDIAN(C4:C58)</f>
        <v>799.99992</v>
      </c>
      <c r="L63">
        <v>2.9071</v>
      </c>
    </row>
    <row r="64" spans="1:4" ht="12.75">
      <c r="A64" s="2"/>
      <c r="B64" s="2"/>
      <c r="C64" t="s">
        <v>13</v>
      </c>
      <c r="D64">
        <f>STDEV(C4:C58)</f>
        <v>163.2463447449489</v>
      </c>
    </row>
    <row r="65" spans="1:4" ht="12.75">
      <c r="A65" s="2"/>
      <c r="B65" s="2"/>
      <c r="C65" s="2"/>
      <c r="D65" s="2"/>
    </row>
    <row r="66" spans="1:6" ht="12.75">
      <c r="A66" s="2"/>
      <c r="B66" s="2"/>
      <c r="C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4" ht="12.75">
      <c r="A68" s="3" t="s">
        <v>9</v>
      </c>
      <c r="B68" s="2">
        <v>444</v>
      </c>
      <c r="C68" t="s">
        <v>8</v>
      </c>
      <c r="D68">
        <v>55</v>
      </c>
    </row>
    <row r="69" spans="1:4" ht="12.75">
      <c r="A69" s="3" t="s">
        <v>11</v>
      </c>
      <c r="B69" s="2">
        <v>1244</v>
      </c>
      <c r="C69" t="s">
        <v>10</v>
      </c>
      <c r="D69">
        <v>815</v>
      </c>
    </row>
    <row r="70" spans="2:4" ht="12.75">
      <c r="B70" s="2"/>
      <c r="C70" t="s">
        <v>12</v>
      </c>
      <c r="D70">
        <v>800</v>
      </c>
    </row>
    <row r="71" spans="1:4" ht="12.75">
      <c r="A71" s="2"/>
      <c r="B71" s="2"/>
      <c r="C71" t="s">
        <v>13</v>
      </c>
      <c r="D71">
        <v>163.2</v>
      </c>
    </row>
    <row r="72" spans="3:4" ht="12.75">
      <c r="C72" s="2"/>
      <c r="D72" s="2"/>
    </row>
    <row r="73" spans="5:6" ht="12.75">
      <c r="E73" s="2"/>
      <c r="F73" s="2"/>
    </row>
    <row r="74" spans="5:6" ht="12.75">
      <c r="E74" s="2"/>
      <c r="F74" s="2"/>
    </row>
    <row r="75" spans="2:6" ht="12.75">
      <c r="B75">
        <v>38</v>
      </c>
      <c r="E75" s="2"/>
      <c r="F75" s="2"/>
    </row>
    <row r="76" spans="2:6" ht="12.75">
      <c r="B76">
        <v>32</v>
      </c>
      <c r="E76" s="2"/>
      <c r="F76" s="2"/>
    </row>
    <row r="77" spans="2:6" ht="12.75">
      <c r="B77">
        <v>26</v>
      </c>
      <c r="E77" s="2"/>
      <c r="F77" s="2"/>
    </row>
    <row r="78" spans="2:6" ht="12.75">
      <c r="B78">
        <v>25</v>
      </c>
      <c r="E78" s="2"/>
      <c r="F78" s="2"/>
    </row>
    <row r="79" spans="2:6" ht="12.75">
      <c r="B79">
        <v>25</v>
      </c>
      <c r="E79" s="2"/>
      <c r="F79" s="2"/>
    </row>
    <row r="80" spans="1:6" ht="12.75">
      <c r="A80" t="s">
        <v>24</v>
      </c>
      <c r="B80">
        <f>SUM(B75:B79)</f>
        <v>146</v>
      </c>
      <c r="C80">
        <v>5</v>
      </c>
      <c r="D80">
        <f>B80/C80</f>
        <v>29.2</v>
      </c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1:7" ht="12.75">
      <c r="A83" t="s">
        <v>0</v>
      </c>
      <c r="B83" t="s">
        <v>1</v>
      </c>
      <c r="C83" s="1">
        <v>37159</v>
      </c>
      <c r="E83" t="s">
        <v>2</v>
      </c>
      <c r="G83" t="s">
        <v>57</v>
      </c>
    </row>
    <row r="84" spans="1:7" ht="12.75">
      <c r="A84" t="s">
        <v>3</v>
      </c>
      <c r="C84" t="s">
        <v>4</v>
      </c>
      <c r="D84" t="s">
        <v>5</v>
      </c>
      <c r="E84" t="s">
        <v>6</v>
      </c>
      <c r="F84" s="2"/>
      <c r="G84">
        <v>1.5653</v>
      </c>
    </row>
    <row r="85" ht="12.75">
      <c r="A85">
        <v>2.9071</v>
      </c>
    </row>
    <row r="86" spans="1:10" ht="15">
      <c r="A86" s="5"/>
      <c r="B86" s="8"/>
      <c r="C86" s="6" t="s">
        <v>31</v>
      </c>
      <c r="D86" s="9" t="s">
        <v>32</v>
      </c>
      <c r="E86" s="6" t="s">
        <v>31</v>
      </c>
      <c r="F86" s="9" t="s">
        <v>33</v>
      </c>
      <c r="G86" t="s">
        <v>34</v>
      </c>
      <c r="H86" s="2" t="s">
        <v>34</v>
      </c>
      <c r="I86" t="s">
        <v>35</v>
      </c>
      <c r="J86" s="2" t="s">
        <v>34</v>
      </c>
    </row>
    <row r="87" spans="1:10" ht="15">
      <c r="A87" s="8"/>
      <c r="B87" s="10" t="s">
        <v>36</v>
      </c>
      <c r="C87" s="6" t="s">
        <v>37</v>
      </c>
      <c r="D87" s="9" t="s">
        <v>38</v>
      </c>
      <c r="E87" s="6" t="s">
        <v>37</v>
      </c>
      <c r="F87" s="9" t="s">
        <v>39</v>
      </c>
      <c r="G87" t="s">
        <v>40</v>
      </c>
      <c r="H87" s="11" t="s">
        <v>41</v>
      </c>
      <c r="I87" t="s">
        <v>42</v>
      </c>
      <c r="J87" t="s">
        <v>43</v>
      </c>
    </row>
    <row r="88" spans="1:10" ht="15">
      <c r="A88" s="8" t="s">
        <v>44</v>
      </c>
      <c r="B88" s="10">
        <v>11.2</v>
      </c>
      <c r="C88" s="6">
        <v>51</v>
      </c>
      <c r="D88" s="12" t="s">
        <v>58</v>
      </c>
      <c r="E88" s="12" t="s">
        <v>56</v>
      </c>
      <c r="F88" s="13">
        <f aca="true" t="shared" si="9" ref="F88:F94">C88*D88/E88</f>
        <v>4631.29102844639</v>
      </c>
      <c r="G88" s="5" t="s">
        <v>30</v>
      </c>
      <c r="H88" s="14" t="s">
        <v>30</v>
      </c>
      <c r="J88" s="14" t="s">
        <v>45</v>
      </c>
    </row>
    <row r="89" spans="1:10" ht="15">
      <c r="A89" s="8" t="s">
        <v>46</v>
      </c>
      <c r="B89" s="10">
        <v>12.5</v>
      </c>
      <c r="C89" s="15">
        <v>58</v>
      </c>
      <c r="D89" s="12" t="s">
        <v>58</v>
      </c>
      <c r="E89" s="12" t="s">
        <v>56</v>
      </c>
      <c r="F89" s="13">
        <f t="shared" si="9"/>
        <v>5266.9584245076585</v>
      </c>
      <c r="G89" s="2">
        <v>3.926549</v>
      </c>
      <c r="H89" s="16">
        <f aca="true" t="shared" si="10" ref="H89:H94">F89*G89</f>
        <v>20680.970334792124</v>
      </c>
      <c r="I89">
        <v>1212</v>
      </c>
      <c r="J89" s="16">
        <f aca="true" t="shared" si="11" ref="J89:J94">H89/I89</f>
        <v>17.063506876891193</v>
      </c>
    </row>
    <row r="90" spans="1:10" ht="15">
      <c r="A90" s="8" t="s">
        <v>47</v>
      </c>
      <c r="B90" s="10">
        <v>18.2</v>
      </c>
      <c r="C90" s="15">
        <v>83</v>
      </c>
      <c r="D90" s="12" t="s">
        <v>58</v>
      </c>
      <c r="E90" s="12" t="s">
        <v>56</v>
      </c>
      <c r="F90" s="13">
        <f t="shared" si="9"/>
        <v>7537.199124726477</v>
      </c>
      <c r="G90">
        <v>2.7332</v>
      </c>
      <c r="H90" s="16">
        <f t="shared" si="10"/>
        <v>20600.672647702406</v>
      </c>
      <c r="I90">
        <v>1212</v>
      </c>
      <c r="J90" s="16">
        <f t="shared" si="11"/>
        <v>16.997254659820467</v>
      </c>
    </row>
    <row r="91" spans="1:10" ht="15">
      <c r="A91" s="8" t="s">
        <v>48</v>
      </c>
      <c r="B91" s="10">
        <v>0</v>
      </c>
      <c r="C91" s="15">
        <v>0</v>
      </c>
      <c r="D91" s="12" t="s">
        <v>58</v>
      </c>
      <c r="E91" s="12" t="s">
        <v>56</v>
      </c>
      <c r="F91" s="13">
        <f t="shared" si="9"/>
        <v>0</v>
      </c>
      <c r="G91">
        <v>0.2</v>
      </c>
      <c r="H91" s="16">
        <f t="shared" si="10"/>
        <v>0</v>
      </c>
      <c r="I91">
        <v>1212</v>
      </c>
      <c r="J91" s="16">
        <f t="shared" si="11"/>
        <v>0</v>
      </c>
    </row>
    <row r="92" spans="1:10" ht="15">
      <c r="A92" s="8" t="s">
        <v>49</v>
      </c>
      <c r="B92" s="10">
        <v>1.5</v>
      </c>
      <c r="C92" s="15">
        <v>7</v>
      </c>
      <c r="D92" s="12" t="s">
        <v>58</v>
      </c>
      <c r="E92" s="12" t="s">
        <v>56</v>
      </c>
      <c r="F92" s="13">
        <f t="shared" si="9"/>
        <v>635.6673960612692</v>
      </c>
      <c r="G92">
        <v>1.5653</v>
      </c>
      <c r="H92" s="16">
        <f t="shared" si="10"/>
        <v>995.0101750547046</v>
      </c>
      <c r="I92">
        <v>1212</v>
      </c>
      <c r="J92" s="16">
        <f t="shared" si="11"/>
        <v>0.8209654909692282</v>
      </c>
    </row>
    <row r="93" spans="1:10" ht="15">
      <c r="A93" s="8" t="s">
        <v>50</v>
      </c>
      <c r="B93" s="17">
        <v>32.2</v>
      </c>
      <c r="C93" s="15">
        <v>147</v>
      </c>
      <c r="D93" s="12" t="s">
        <v>58</v>
      </c>
      <c r="E93" s="12" t="s">
        <v>56</v>
      </c>
      <c r="F93" s="13">
        <f t="shared" si="9"/>
        <v>13349.015317286652</v>
      </c>
      <c r="G93">
        <v>8.164</v>
      </c>
      <c r="H93" s="16">
        <f t="shared" si="10"/>
        <v>108981.36105032823</v>
      </c>
      <c r="I93">
        <v>1212</v>
      </c>
      <c r="J93" s="16">
        <f t="shared" si="11"/>
        <v>89.91861472799359</v>
      </c>
    </row>
    <row r="94" spans="1:10" ht="15">
      <c r="A94" s="8" t="s">
        <v>51</v>
      </c>
      <c r="B94" s="17">
        <v>24.4</v>
      </c>
      <c r="C94" s="15">
        <v>111</v>
      </c>
      <c r="D94" s="12" t="s">
        <v>58</v>
      </c>
      <c r="E94" s="12" t="s">
        <v>56</v>
      </c>
      <c r="F94" s="13">
        <f t="shared" si="9"/>
        <v>10079.868708971553</v>
      </c>
      <c r="G94">
        <v>1.0681</v>
      </c>
      <c r="H94" s="16">
        <f t="shared" si="10"/>
        <v>10766.307768052517</v>
      </c>
      <c r="I94">
        <v>1212</v>
      </c>
      <c r="J94" s="16">
        <f t="shared" si="11"/>
        <v>8.883092217865112</v>
      </c>
    </row>
    <row r="95" spans="1:10" ht="15">
      <c r="A95" s="8" t="s">
        <v>52</v>
      </c>
      <c r="B95" s="10">
        <f>SUM(B88:B94)</f>
        <v>100</v>
      </c>
      <c r="C95">
        <f>SUM(C88:C94)</f>
        <v>457</v>
      </c>
      <c r="D95" s="12"/>
      <c r="E95" s="18"/>
      <c r="F95" s="16">
        <f>SUM(F88:F94)</f>
        <v>41500</v>
      </c>
      <c r="H95" s="16">
        <f>SUM(H89:H94)</f>
        <v>162024.32197592995</v>
      </c>
      <c r="J95">
        <f>SUM(J89:J94)</f>
        <v>133.6834339735396</v>
      </c>
    </row>
    <row r="97" spans="1:6" ht="15">
      <c r="A97" s="19" t="s">
        <v>53</v>
      </c>
      <c r="B97" s="12" t="s">
        <v>58</v>
      </c>
      <c r="C97" s="18"/>
      <c r="D97" s="18"/>
      <c r="E97" s="18"/>
      <c r="F97" s="18"/>
    </row>
    <row r="98" spans="1:5" ht="15">
      <c r="A98" s="20">
        <v>1212</v>
      </c>
      <c r="D98" s="19" t="s">
        <v>54</v>
      </c>
      <c r="E98">
        <v>1212</v>
      </c>
    </row>
    <row r="100" spans="5:6" ht="12.75">
      <c r="E100" s="2"/>
      <c r="F100" s="2"/>
    </row>
    <row r="101" spans="5:6" ht="12.75">
      <c r="E101" s="2"/>
      <c r="F101" s="2"/>
    </row>
    <row r="102" spans="5:6" ht="12.75">
      <c r="E102" s="2"/>
      <c r="F102" s="2"/>
    </row>
    <row r="103" spans="5:6" ht="12.75">
      <c r="E103" s="2"/>
      <c r="F103" s="2"/>
    </row>
    <row r="104" spans="5:6" ht="12.75">
      <c r="E104" s="2"/>
      <c r="F104" s="2"/>
    </row>
    <row r="105" spans="5:6" ht="12.75">
      <c r="E105" s="2"/>
      <c r="F105" s="2"/>
    </row>
    <row r="106" spans="5:6" ht="12.75">
      <c r="E106" s="2"/>
      <c r="F106" s="2"/>
    </row>
    <row r="107" spans="5:6" ht="12.75">
      <c r="E107" s="2"/>
      <c r="F107" s="2"/>
    </row>
    <row r="108" spans="5:6" ht="12.75">
      <c r="E108" s="2"/>
      <c r="F108" s="2"/>
    </row>
    <row r="109" spans="5:6" ht="12.75">
      <c r="E109" s="2"/>
      <c r="F109" s="2"/>
    </row>
    <row r="110" spans="5:6" ht="12.75">
      <c r="E110" s="2"/>
      <c r="F110" s="2"/>
    </row>
    <row r="111" spans="5:6" ht="12.75">
      <c r="E111" s="2"/>
      <c r="F111" s="2"/>
    </row>
    <row r="112" spans="5:6" ht="12.75">
      <c r="E112" s="2"/>
      <c r="F112" s="2"/>
    </row>
    <row r="113" spans="5:6" ht="12.75">
      <c r="E113" s="2"/>
      <c r="F113" s="2"/>
    </row>
    <row r="114" spans="5:6" ht="12.75">
      <c r="E114" s="2"/>
      <c r="F114" s="2"/>
    </row>
    <row r="115" spans="5:6" ht="12.75">
      <c r="E115" s="2"/>
      <c r="F115" s="2"/>
    </row>
    <row r="116" spans="5:6" ht="12.75">
      <c r="E116" s="2"/>
      <c r="F116" s="2"/>
    </row>
    <row r="117" spans="5:6" ht="12.75">
      <c r="E117" s="2"/>
      <c r="F117" s="2"/>
    </row>
    <row r="118" spans="5:6" ht="12.75">
      <c r="E118" s="2"/>
      <c r="F118" s="2"/>
    </row>
    <row r="119" spans="5:6" ht="12.75">
      <c r="E119" s="2"/>
      <c r="F119" s="2"/>
    </row>
    <row r="120" spans="5:6" ht="12.75">
      <c r="E120" s="2"/>
      <c r="F120" s="2"/>
    </row>
    <row r="121" spans="5:6" ht="12.75">
      <c r="E121" s="2"/>
      <c r="F121" s="2"/>
    </row>
    <row r="122" spans="5:6" ht="12.75">
      <c r="E122" s="2"/>
      <c r="F122" s="2"/>
    </row>
    <row r="123" spans="5:6" ht="12.75">
      <c r="E123" s="2"/>
      <c r="F123" s="2"/>
    </row>
    <row r="124" spans="5:6" ht="12.75">
      <c r="E124" s="2"/>
      <c r="F124" s="2"/>
    </row>
    <row r="125" spans="5:6" ht="12.75">
      <c r="E125" s="2"/>
      <c r="F125" s="2"/>
    </row>
    <row r="126" spans="5:6" ht="12.75">
      <c r="E126" s="2"/>
      <c r="F126" s="2"/>
    </row>
    <row r="127" spans="5:6" ht="12.75">
      <c r="E127" s="2"/>
      <c r="F127" s="2"/>
    </row>
    <row r="128" spans="5:6" ht="12.75">
      <c r="E128" s="2"/>
      <c r="F128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workbookViewId="0" topLeftCell="A6">
      <selection activeCell="L13" sqref="L13"/>
    </sheetView>
  </sheetViews>
  <sheetFormatPr defaultColWidth="11.421875" defaultRowHeight="12.75"/>
  <sheetData>
    <row r="1" spans="1:12" ht="15.75" thickTop="1">
      <c r="A1" t="s">
        <v>0</v>
      </c>
      <c r="B1" t="s">
        <v>1</v>
      </c>
      <c r="C1" s="1">
        <v>37041</v>
      </c>
      <c r="E1" t="s">
        <v>2</v>
      </c>
      <c r="J1" s="2"/>
      <c r="L1" s="4" t="s">
        <v>29</v>
      </c>
    </row>
    <row r="2" spans="3:12" ht="15">
      <c r="C2" t="s">
        <v>4</v>
      </c>
      <c r="D2" t="s">
        <v>5</v>
      </c>
      <c r="E2" t="s">
        <v>6</v>
      </c>
      <c r="J2" s="6"/>
      <c r="L2" s="5" t="s">
        <v>30</v>
      </c>
    </row>
    <row r="3" spans="7:12" ht="15.75" thickBot="1">
      <c r="G3" t="s">
        <v>7</v>
      </c>
      <c r="L3" s="7"/>
    </row>
    <row r="4" spans="1:12" ht="13.5" thickTop="1">
      <c r="A4" s="2">
        <v>38</v>
      </c>
      <c r="B4" s="2">
        <v>22.22222</v>
      </c>
      <c r="C4" s="2">
        <f>A4*B4</f>
        <v>844.44436</v>
      </c>
      <c r="D4" s="2"/>
      <c r="E4" s="2">
        <v>26</v>
      </c>
      <c r="F4" s="2">
        <v>22.22222</v>
      </c>
      <c r="G4" s="2">
        <f>E4*F4</f>
        <v>577.77772</v>
      </c>
      <c r="J4">
        <f>1.76*POWER(10,-6)</f>
        <v>1.7599999999999999E-06</v>
      </c>
      <c r="K4">
        <f>POWER(C4,2.11)</f>
        <v>1496459.2433546202</v>
      </c>
      <c r="L4" s="2">
        <f>J4*K4</f>
        <v>2.6337682683041312</v>
      </c>
    </row>
    <row r="5" spans="1:12" ht="12.75">
      <c r="A5" s="2">
        <v>32</v>
      </c>
      <c r="B5" s="2">
        <v>22.22222</v>
      </c>
      <c r="C5" s="2">
        <f>A5*B5</f>
        <v>711.11104</v>
      </c>
      <c r="D5" s="2"/>
      <c r="E5" s="2">
        <v>28</v>
      </c>
      <c r="F5" s="2">
        <v>22.22222</v>
      </c>
      <c r="G5" s="2">
        <f>E5*F5</f>
        <v>622.22216</v>
      </c>
      <c r="J5">
        <f>1.76*POWER(10,-6)</f>
        <v>1.7599999999999999E-06</v>
      </c>
      <c r="K5">
        <f>POWER(C5,2.11)</f>
        <v>1041328.9887651278</v>
      </c>
      <c r="L5" s="2">
        <f>J5*K5</f>
        <v>1.832739020226625</v>
      </c>
    </row>
    <row r="6" spans="1:12" ht="12.75">
      <c r="A6" s="2">
        <v>26</v>
      </c>
      <c r="B6" s="2">
        <v>22.22222</v>
      </c>
      <c r="C6" s="2">
        <f>A6*B6</f>
        <v>577.77772</v>
      </c>
      <c r="E6" s="2">
        <v>29</v>
      </c>
      <c r="F6" s="2">
        <v>22.22222</v>
      </c>
      <c r="G6" s="2">
        <f>E6*F6</f>
        <v>644.44438</v>
      </c>
      <c r="J6">
        <f>1.76*POWER(10,-6)</f>
        <v>1.7599999999999999E-06</v>
      </c>
      <c r="K6">
        <f>POWER(C6,2.11)</f>
        <v>671916.4419664099</v>
      </c>
      <c r="L6" s="2">
        <f>J6*K6</f>
        <v>1.1825729378608814</v>
      </c>
    </row>
    <row r="7" spans="1:12" ht="12.75">
      <c r="A7" s="2">
        <v>25</v>
      </c>
      <c r="B7" s="2">
        <v>22.22222</v>
      </c>
      <c r="C7" s="2">
        <f>A7*B7</f>
        <v>555.5555</v>
      </c>
      <c r="E7" s="2">
        <v>30</v>
      </c>
      <c r="F7" s="2">
        <v>22.22222</v>
      </c>
      <c r="G7" s="2">
        <f>E7*F7</f>
        <v>666.6666</v>
      </c>
      <c r="J7">
        <f>1.76*POWER(10,-6)</f>
        <v>1.7599999999999999E-06</v>
      </c>
      <c r="K7">
        <f>POWER(C7,2.11)</f>
        <v>618550.1586072817</v>
      </c>
      <c r="L7" s="2">
        <f>J7*K7</f>
        <v>1.088648279148816</v>
      </c>
    </row>
    <row r="8" spans="1:12" ht="12.75">
      <c r="A8" s="2">
        <v>25</v>
      </c>
      <c r="B8" s="2">
        <v>22.22222</v>
      </c>
      <c r="C8" s="2">
        <f>A8*B8</f>
        <v>555.5555</v>
      </c>
      <c r="E8" s="2">
        <v>31</v>
      </c>
      <c r="F8" s="2">
        <v>22.22222</v>
      </c>
      <c r="G8" s="2">
        <f>E8*F8</f>
        <v>688.88882</v>
      </c>
      <c r="J8">
        <f>1.76*POWER(10,-6)</f>
        <v>1.7599999999999999E-06</v>
      </c>
      <c r="K8">
        <f>POWER(C8,2.11)</f>
        <v>618550.1586072817</v>
      </c>
      <c r="L8" s="2">
        <f>J8*K8</f>
        <v>1.088648279148816</v>
      </c>
    </row>
    <row r="9" spans="1:12" ht="12.75">
      <c r="A9" s="2"/>
      <c r="B9" s="2"/>
      <c r="C9" s="2"/>
      <c r="E9" s="2"/>
      <c r="F9" s="2"/>
      <c r="G9" s="2"/>
      <c r="J9">
        <v>5</v>
      </c>
      <c r="L9" s="2">
        <f>SUM(L4:L8)</f>
        <v>7.82637678468927</v>
      </c>
    </row>
    <row r="10" spans="1:4" ht="12.75">
      <c r="A10" s="2"/>
      <c r="B10" s="2"/>
      <c r="C10" t="s">
        <v>8</v>
      </c>
      <c r="D10">
        <f>COUNT(C4:C8)</f>
        <v>5</v>
      </c>
    </row>
    <row r="11" spans="1:12" ht="12.75">
      <c r="A11" s="3" t="s">
        <v>9</v>
      </c>
      <c r="B11" s="2">
        <f>MIN(C4:C8)</f>
        <v>555.5555</v>
      </c>
      <c r="C11" t="s">
        <v>10</v>
      </c>
      <c r="D11">
        <f>AVERAGE(C4:C8)</f>
        <v>648.888824</v>
      </c>
      <c r="L11" s="2">
        <f>L9/J9</f>
        <v>1.565275356937854</v>
      </c>
    </row>
    <row r="12" spans="1:4" ht="12.75">
      <c r="A12" s="3" t="s">
        <v>11</v>
      </c>
      <c r="B12" s="2">
        <f>MAX(C4:C8)</f>
        <v>844.44436</v>
      </c>
      <c r="C12" t="s">
        <v>12</v>
      </c>
      <c r="D12">
        <f>MEDIAN(C4:C8)</f>
        <v>577.77772</v>
      </c>
    </row>
    <row r="13" spans="2:12" ht="12.75">
      <c r="B13" s="2"/>
      <c r="C13" t="s">
        <v>13</v>
      </c>
      <c r="D13">
        <f>STDEV(C4:C8)</f>
        <v>127.0753513413153</v>
      </c>
      <c r="L13">
        <v>1.5653</v>
      </c>
    </row>
    <row r="14" spans="1:4" ht="12.75">
      <c r="A14" s="2"/>
      <c r="B14" s="2"/>
      <c r="C14" s="2"/>
      <c r="D14" s="2"/>
    </row>
    <row r="15" spans="1:5" ht="12.75">
      <c r="A15" s="2"/>
      <c r="E15" s="2"/>
    </row>
    <row r="16" spans="1:4" ht="12.75">
      <c r="A16" s="2"/>
      <c r="B16" s="2"/>
      <c r="C16" t="s">
        <v>8</v>
      </c>
      <c r="D16">
        <v>63</v>
      </c>
    </row>
    <row r="17" spans="1:4" ht="12.75">
      <c r="A17" s="3" t="s">
        <v>9</v>
      </c>
      <c r="B17" s="2">
        <v>578</v>
      </c>
      <c r="C17" t="s">
        <v>10</v>
      </c>
      <c r="D17">
        <v>851</v>
      </c>
    </row>
    <row r="18" spans="1:4" ht="12.75">
      <c r="A18" s="3" t="s">
        <v>11</v>
      </c>
      <c r="B18" s="2">
        <v>1222</v>
      </c>
      <c r="C18" t="s">
        <v>12</v>
      </c>
      <c r="D18">
        <v>844</v>
      </c>
    </row>
    <row r="19" spans="2:4" ht="12.75">
      <c r="B19" s="2"/>
      <c r="C19" t="s">
        <v>13</v>
      </c>
      <c r="D19">
        <v>116.1</v>
      </c>
    </row>
    <row r="20" spans="1:4" ht="12.75">
      <c r="A20" s="2"/>
      <c r="B20" s="2"/>
      <c r="C20" s="2"/>
      <c r="D20" s="2"/>
    </row>
    <row r="21" ht="12.75">
      <c r="A21" s="2"/>
    </row>
    <row r="22" ht="12.75">
      <c r="A22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81">
      <selection activeCell="L56" sqref="L56"/>
    </sheetView>
  </sheetViews>
  <sheetFormatPr defaultColWidth="11.421875" defaultRowHeight="12.75"/>
  <sheetData>
    <row r="1" spans="1:12" ht="15.75" thickTop="1">
      <c r="A1" t="s">
        <v>0</v>
      </c>
      <c r="B1" t="s">
        <v>1</v>
      </c>
      <c r="C1" s="1">
        <v>37159</v>
      </c>
      <c r="E1" t="s">
        <v>14</v>
      </c>
      <c r="L1" s="4" t="s">
        <v>29</v>
      </c>
    </row>
    <row r="2" spans="1:12" ht="15">
      <c r="A2" t="s">
        <v>3</v>
      </c>
      <c r="C2" t="s">
        <v>4</v>
      </c>
      <c r="D2" t="s">
        <v>5</v>
      </c>
      <c r="E2" t="s">
        <v>6</v>
      </c>
      <c r="L2" s="5" t="s">
        <v>30</v>
      </c>
    </row>
    <row r="3" ht="12.75">
      <c r="G3" t="s">
        <v>7</v>
      </c>
    </row>
    <row r="4" spans="1:12" ht="12.75">
      <c r="A4" s="2">
        <v>35</v>
      </c>
      <c r="B4" s="2">
        <v>22.22222</v>
      </c>
      <c r="C4" s="2">
        <f aca="true" t="shared" si="0" ref="C4:C53">A4*B4</f>
        <v>777.7777</v>
      </c>
      <c r="D4" s="2"/>
      <c r="E4" s="2">
        <v>29</v>
      </c>
      <c r="F4" s="2">
        <v>22.22222</v>
      </c>
      <c r="G4" s="2">
        <f aca="true" t="shared" si="1" ref="G4:G53">E4*F4</f>
        <v>644.44438</v>
      </c>
      <c r="J4">
        <f aca="true" t="shared" si="2" ref="J4:J35">9.5*POWER(10,-8)</f>
        <v>9.5E-08</v>
      </c>
      <c r="K4">
        <f aca="true" t="shared" si="3" ref="K4:K32">POWER(C4,2.56)</f>
        <v>25153014.842907567</v>
      </c>
      <c r="L4" s="2">
        <f aca="true" t="shared" si="4" ref="L4:L32">J4*K4</f>
        <v>2.389536410076219</v>
      </c>
    </row>
    <row r="5" spans="1:12" ht="12.75">
      <c r="A5" s="2">
        <v>29</v>
      </c>
      <c r="B5" s="2">
        <v>22.22222</v>
      </c>
      <c r="C5" s="2">
        <f t="shared" si="0"/>
        <v>644.44438</v>
      </c>
      <c r="D5" s="2"/>
      <c r="E5" s="2">
        <v>29</v>
      </c>
      <c r="F5" s="2">
        <v>22.22222</v>
      </c>
      <c r="G5" s="2">
        <f t="shared" si="1"/>
        <v>644.44438</v>
      </c>
      <c r="J5">
        <f t="shared" si="2"/>
        <v>9.5E-08</v>
      </c>
      <c r="K5">
        <f t="shared" si="3"/>
        <v>15542279.982268937</v>
      </c>
      <c r="L5" s="2">
        <f t="shared" si="4"/>
        <v>1.476516598315549</v>
      </c>
    </row>
    <row r="6" spans="1:12" ht="12.75">
      <c r="A6" s="2">
        <v>30</v>
      </c>
      <c r="B6" s="2">
        <v>22.22222</v>
      </c>
      <c r="C6" s="2">
        <f t="shared" si="0"/>
        <v>666.6666</v>
      </c>
      <c r="D6" s="2"/>
      <c r="E6" s="2">
        <v>29</v>
      </c>
      <c r="F6" s="2">
        <v>22.22222</v>
      </c>
      <c r="G6" s="2">
        <f t="shared" si="1"/>
        <v>644.44438</v>
      </c>
      <c r="J6">
        <f t="shared" si="2"/>
        <v>9.5E-08</v>
      </c>
      <c r="K6">
        <f t="shared" si="3"/>
        <v>16951427.074581865</v>
      </c>
      <c r="L6" s="2">
        <f t="shared" si="4"/>
        <v>1.6103855720852773</v>
      </c>
    </row>
    <row r="7" spans="1:12" ht="12.75">
      <c r="A7" s="2">
        <v>31</v>
      </c>
      <c r="B7" s="2">
        <v>22.22222</v>
      </c>
      <c r="C7" s="2">
        <f t="shared" si="0"/>
        <v>688.88882</v>
      </c>
      <c r="D7" s="2"/>
      <c r="E7" s="2">
        <v>30</v>
      </c>
      <c r="F7" s="2">
        <v>22.22222</v>
      </c>
      <c r="G7" s="2">
        <f t="shared" si="1"/>
        <v>666.6666</v>
      </c>
      <c r="J7">
        <f t="shared" si="2"/>
        <v>9.5E-08</v>
      </c>
      <c r="K7">
        <f t="shared" si="3"/>
        <v>18435791.582966454</v>
      </c>
      <c r="L7" s="2">
        <f t="shared" si="4"/>
        <v>1.7514002003818132</v>
      </c>
    </row>
    <row r="8" spans="1:12" ht="12.75">
      <c r="A8" s="2">
        <v>45</v>
      </c>
      <c r="B8" s="2">
        <v>22.22222</v>
      </c>
      <c r="C8" s="2">
        <f t="shared" si="0"/>
        <v>999.9999</v>
      </c>
      <c r="D8" s="2"/>
      <c r="E8" s="2">
        <v>30</v>
      </c>
      <c r="F8" s="2">
        <v>22.22222</v>
      </c>
      <c r="G8" s="2">
        <f t="shared" si="1"/>
        <v>666.6666</v>
      </c>
      <c r="J8">
        <f t="shared" si="2"/>
        <v>9.5E-08</v>
      </c>
      <c r="K8">
        <f t="shared" si="3"/>
        <v>47862996.97933442</v>
      </c>
      <c r="L8" s="2">
        <f t="shared" si="4"/>
        <v>4.54698471303677</v>
      </c>
    </row>
    <row r="9" spans="1:12" ht="12.75">
      <c r="A9" s="2">
        <v>48</v>
      </c>
      <c r="B9" s="2">
        <v>22.22222</v>
      </c>
      <c r="C9" s="2">
        <f t="shared" si="0"/>
        <v>1066.6665600000001</v>
      </c>
      <c r="D9" s="2"/>
      <c r="E9" s="2">
        <v>31</v>
      </c>
      <c r="F9" s="2">
        <v>22.22222</v>
      </c>
      <c r="G9" s="2">
        <f t="shared" si="1"/>
        <v>688.88882</v>
      </c>
      <c r="J9">
        <f t="shared" si="2"/>
        <v>9.5E-08</v>
      </c>
      <c r="K9">
        <f t="shared" si="3"/>
        <v>56461631.23860411</v>
      </c>
      <c r="L9" s="2">
        <f t="shared" si="4"/>
        <v>5.363854967667391</v>
      </c>
    </row>
    <row r="10" spans="1:12" ht="12.75">
      <c r="A10" s="2">
        <v>34</v>
      </c>
      <c r="B10" s="2">
        <v>22.22222</v>
      </c>
      <c r="C10" s="2">
        <f t="shared" si="0"/>
        <v>755.55548</v>
      </c>
      <c r="D10" s="2"/>
      <c r="E10" s="2">
        <v>31</v>
      </c>
      <c r="F10" s="2">
        <v>22.22222</v>
      </c>
      <c r="G10" s="2">
        <f t="shared" si="1"/>
        <v>688.88882</v>
      </c>
      <c r="J10">
        <f t="shared" si="2"/>
        <v>9.5E-08</v>
      </c>
      <c r="K10">
        <f t="shared" si="3"/>
        <v>23354032.550403256</v>
      </c>
      <c r="L10" s="2">
        <f t="shared" si="4"/>
        <v>2.2186330922883095</v>
      </c>
    </row>
    <row r="11" spans="1:12" ht="12.75">
      <c r="A11" s="2">
        <v>39</v>
      </c>
      <c r="B11" s="2">
        <v>22.22222</v>
      </c>
      <c r="C11" s="2">
        <f t="shared" si="0"/>
        <v>866.66658</v>
      </c>
      <c r="D11" s="2"/>
      <c r="E11" s="2">
        <v>31</v>
      </c>
      <c r="F11" s="2">
        <v>22.22222</v>
      </c>
      <c r="G11" s="2">
        <f t="shared" si="1"/>
        <v>688.88882</v>
      </c>
      <c r="J11">
        <f t="shared" si="2"/>
        <v>9.5E-08</v>
      </c>
      <c r="K11">
        <f t="shared" si="3"/>
        <v>33181899.800090864</v>
      </c>
      <c r="L11" s="2">
        <f t="shared" si="4"/>
        <v>3.1522804810086322</v>
      </c>
    </row>
    <row r="12" spans="1:12" ht="12.75">
      <c r="A12" s="2">
        <v>43</v>
      </c>
      <c r="B12" s="2">
        <v>22.22222</v>
      </c>
      <c r="C12" s="2">
        <f t="shared" si="0"/>
        <v>955.55546</v>
      </c>
      <c r="D12" s="2"/>
      <c r="E12" s="2">
        <v>32</v>
      </c>
      <c r="F12" s="2">
        <v>22.22222</v>
      </c>
      <c r="G12" s="2">
        <f t="shared" si="1"/>
        <v>711.11104</v>
      </c>
      <c r="J12">
        <f t="shared" si="2"/>
        <v>9.5E-08</v>
      </c>
      <c r="K12">
        <f t="shared" si="3"/>
        <v>42604463.40676359</v>
      </c>
      <c r="L12" s="2">
        <f t="shared" si="4"/>
        <v>4.047424023642542</v>
      </c>
    </row>
    <row r="13" spans="1:12" ht="12.75">
      <c r="A13" s="2">
        <v>45</v>
      </c>
      <c r="B13" s="2">
        <v>22.22222</v>
      </c>
      <c r="C13" s="2">
        <f t="shared" si="0"/>
        <v>999.9999</v>
      </c>
      <c r="D13" s="2"/>
      <c r="E13" s="2">
        <v>32</v>
      </c>
      <c r="F13" s="2">
        <v>22.22222</v>
      </c>
      <c r="G13" s="2">
        <f t="shared" si="1"/>
        <v>711.11104</v>
      </c>
      <c r="J13">
        <f t="shared" si="2"/>
        <v>9.5E-08</v>
      </c>
      <c r="K13">
        <f t="shared" si="3"/>
        <v>47862996.97933442</v>
      </c>
      <c r="L13" s="2">
        <f t="shared" si="4"/>
        <v>4.54698471303677</v>
      </c>
    </row>
    <row r="14" spans="1:12" ht="12.75">
      <c r="A14" s="2">
        <v>34</v>
      </c>
      <c r="B14" s="2">
        <v>22.22222</v>
      </c>
      <c r="C14" s="2">
        <f t="shared" si="0"/>
        <v>755.55548</v>
      </c>
      <c r="D14" s="2"/>
      <c r="E14" s="2">
        <v>33</v>
      </c>
      <c r="F14" s="2">
        <v>22.22222</v>
      </c>
      <c r="G14" s="2">
        <f t="shared" si="1"/>
        <v>733.33326</v>
      </c>
      <c r="J14">
        <f t="shared" si="2"/>
        <v>9.5E-08</v>
      </c>
      <c r="K14">
        <f t="shared" si="3"/>
        <v>23354032.550403256</v>
      </c>
      <c r="L14" s="2">
        <f t="shared" si="4"/>
        <v>2.2186330922883095</v>
      </c>
    </row>
    <row r="15" spans="1:12" ht="12.75">
      <c r="A15" s="2">
        <v>46</v>
      </c>
      <c r="B15" s="2">
        <v>22.22222</v>
      </c>
      <c r="C15" s="2">
        <f t="shared" si="0"/>
        <v>1022.22212</v>
      </c>
      <c r="D15" s="2"/>
      <c r="E15" s="2">
        <v>33</v>
      </c>
      <c r="F15" s="2">
        <v>22.22222</v>
      </c>
      <c r="G15" s="2">
        <f t="shared" si="1"/>
        <v>733.33326</v>
      </c>
      <c r="J15">
        <f t="shared" si="2"/>
        <v>9.5E-08</v>
      </c>
      <c r="K15">
        <f t="shared" si="3"/>
        <v>50633261.459186986</v>
      </c>
      <c r="L15" s="2">
        <f t="shared" si="4"/>
        <v>4.810159838622764</v>
      </c>
    </row>
    <row r="16" spans="1:12" ht="12.75">
      <c r="A16" s="2">
        <v>38</v>
      </c>
      <c r="B16" s="2">
        <v>22.22222</v>
      </c>
      <c r="C16" s="2">
        <f t="shared" si="0"/>
        <v>844.44436</v>
      </c>
      <c r="D16" s="2"/>
      <c r="E16" s="2">
        <v>33</v>
      </c>
      <c r="F16" s="2">
        <v>22.22222</v>
      </c>
      <c r="G16" s="2">
        <f t="shared" si="1"/>
        <v>733.33326</v>
      </c>
      <c r="J16">
        <f t="shared" si="2"/>
        <v>9.5E-08</v>
      </c>
      <c r="K16">
        <f t="shared" si="3"/>
        <v>31047158.649438024</v>
      </c>
      <c r="L16" s="2">
        <f t="shared" si="4"/>
        <v>2.9494800716966125</v>
      </c>
    </row>
    <row r="17" spans="1:12" ht="12.75">
      <c r="A17" s="2">
        <v>48</v>
      </c>
      <c r="B17" s="2">
        <v>22.22222</v>
      </c>
      <c r="C17" s="2">
        <f t="shared" si="0"/>
        <v>1066.6665600000001</v>
      </c>
      <c r="D17" s="2"/>
      <c r="E17" s="2">
        <v>33</v>
      </c>
      <c r="F17" s="2">
        <v>22.22222</v>
      </c>
      <c r="G17" s="2">
        <f t="shared" si="1"/>
        <v>733.33326</v>
      </c>
      <c r="J17">
        <f t="shared" si="2"/>
        <v>9.5E-08</v>
      </c>
      <c r="K17">
        <f t="shared" si="3"/>
        <v>56461631.23860411</v>
      </c>
      <c r="L17" s="2">
        <f t="shared" si="4"/>
        <v>5.363854967667391</v>
      </c>
    </row>
    <row r="18" spans="1:12" ht="12.75">
      <c r="A18" s="2">
        <v>33</v>
      </c>
      <c r="B18" s="2">
        <v>22.22222</v>
      </c>
      <c r="C18" s="2">
        <f t="shared" si="0"/>
        <v>733.33326</v>
      </c>
      <c r="D18" s="2"/>
      <c r="E18" s="2">
        <v>33</v>
      </c>
      <c r="F18" s="2">
        <v>22.22222</v>
      </c>
      <c r="G18" s="2">
        <f t="shared" si="1"/>
        <v>733.33326</v>
      </c>
      <c r="J18">
        <f t="shared" si="2"/>
        <v>9.5E-08</v>
      </c>
      <c r="K18">
        <f t="shared" si="3"/>
        <v>21635729.330204796</v>
      </c>
      <c r="L18" s="2">
        <f t="shared" si="4"/>
        <v>2.055394286369456</v>
      </c>
    </row>
    <row r="19" spans="1:12" ht="12.75">
      <c r="A19" s="2">
        <v>55</v>
      </c>
      <c r="B19" s="2">
        <v>22.22222</v>
      </c>
      <c r="C19" s="2">
        <f t="shared" si="0"/>
        <v>1222.2221</v>
      </c>
      <c r="D19" s="2"/>
      <c r="E19" s="2">
        <v>34</v>
      </c>
      <c r="F19" s="2">
        <v>22.22222</v>
      </c>
      <c r="G19" s="2">
        <f t="shared" si="1"/>
        <v>755.55548</v>
      </c>
      <c r="J19">
        <f t="shared" si="2"/>
        <v>9.5E-08</v>
      </c>
      <c r="K19">
        <f t="shared" si="3"/>
        <v>80002643.71881843</v>
      </c>
      <c r="L19" s="2">
        <f t="shared" si="4"/>
        <v>7.600251153287751</v>
      </c>
    </row>
    <row r="20" spans="1:12" ht="12.75">
      <c r="A20" s="2">
        <v>33</v>
      </c>
      <c r="B20" s="2">
        <v>22.22222</v>
      </c>
      <c r="C20" s="2">
        <f t="shared" si="0"/>
        <v>733.33326</v>
      </c>
      <c r="D20" s="2"/>
      <c r="E20" s="2">
        <v>34</v>
      </c>
      <c r="F20" s="2">
        <v>22.22222</v>
      </c>
      <c r="G20" s="2">
        <f t="shared" si="1"/>
        <v>755.55548</v>
      </c>
      <c r="J20">
        <f t="shared" si="2"/>
        <v>9.5E-08</v>
      </c>
      <c r="K20">
        <f t="shared" si="3"/>
        <v>21635729.330204796</v>
      </c>
      <c r="L20" s="2">
        <f t="shared" si="4"/>
        <v>2.055394286369456</v>
      </c>
    </row>
    <row r="21" spans="1:12" ht="12.75">
      <c r="A21" s="2">
        <v>31</v>
      </c>
      <c r="B21" s="2">
        <v>22.22222</v>
      </c>
      <c r="C21" s="2">
        <f t="shared" si="0"/>
        <v>688.88882</v>
      </c>
      <c r="D21" s="2"/>
      <c r="E21" s="2">
        <v>34</v>
      </c>
      <c r="F21" s="2">
        <v>22.22222</v>
      </c>
      <c r="G21" s="2">
        <f t="shared" si="1"/>
        <v>755.55548</v>
      </c>
      <c r="J21">
        <f t="shared" si="2"/>
        <v>9.5E-08</v>
      </c>
      <c r="K21">
        <f t="shared" si="3"/>
        <v>18435791.582966454</v>
      </c>
      <c r="L21" s="2">
        <f t="shared" si="4"/>
        <v>1.7514002003818132</v>
      </c>
    </row>
    <row r="22" spans="1:12" ht="12.75">
      <c r="A22" s="2">
        <v>51</v>
      </c>
      <c r="B22" s="2">
        <v>22.22222</v>
      </c>
      <c r="C22" s="2">
        <f t="shared" si="0"/>
        <v>1133.33322</v>
      </c>
      <c r="D22" s="2"/>
      <c r="E22" s="2">
        <v>35</v>
      </c>
      <c r="F22" s="2">
        <v>22.22222</v>
      </c>
      <c r="G22" s="2">
        <f t="shared" si="1"/>
        <v>777.7777</v>
      </c>
      <c r="J22">
        <f t="shared" si="2"/>
        <v>9.5E-08</v>
      </c>
      <c r="K22">
        <f t="shared" si="3"/>
        <v>65940996.26522429</v>
      </c>
      <c r="L22" s="2">
        <f t="shared" si="4"/>
        <v>6.264394645196308</v>
      </c>
    </row>
    <row r="23" spans="1:12" ht="12.75">
      <c r="A23" s="2">
        <v>49</v>
      </c>
      <c r="B23" s="2">
        <v>22.22222</v>
      </c>
      <c r="C23" s="2">
        <f t="shared" si="0"/>
        <v>1088.88878</v>
      </c>
      <c r="D23" s="2"/>
      <c r="E23" s="2">
        <v>35</v>
      </c>
      <c r="F23" s="2">
        <v>22.22222</v>
      </c>
      <c r="G23" s="2">
        <f t="shared" si="1"/>
        <v>777.7777</v>
      </c>
      <c r="J23">
        <f t="shared" si="2"/>
        <v>9.5E-08</v>
      </c>
      <c r="K23">
        <f t="shared" si="3"/>
        <v>59522041.51484375</v>
      </c>
      <c r="L23" s="2">
        <f t="shared" si="4"/>
        <v>5.6545939439101565</v>
      </c>
    </row>
    <row r="24" spans="1:12" ht="12.75">
      <c r="A24" s="2">
        <v>53</v>
      </c>
      <c r="B24" s="2">
        <v>22.22222</v>
      </c>
      <c r="C24" s="2">
        <f t="shared" si="0"/>
        <v>1177.77766</v>
      </c>
      <c r="D24" s="2"/>
      <c r="E24" s="2">
        <v>35</v>
      </c>
      <c r="F24" s="2">
        <v>22.22222</v>
      </c>
      <c r="G24" s="2">
        <f t="shared" si="1"/>
        <v>777.7777</v>
      </c>
      <c r="J24">
        <f t="shared" si="2"/>
        <v>9.5E-08</v>
      </c>
      <c r="K24">
        <f t="shared" si="3"/>
        <v>72764923.94214037</v>
      </c>
      <c r="L24" s="2">
        <f t="shared" si="4"/>
        <v>6.912667774503335</v>
      </c>
    </row>
    <row r="25" spans="1:12" ht="12.75">
      <c r="A25" s="2">
        <v>29</v>
      </c>
      <c r="B25" s="2">
        <v>22.22222</v>
      </c>
      <c r="C25" s="2">
        <f t="shared" si="0"/>
        <v>644.44438</v>
      </c>
      <c r="D25" s="2"/>
      <c r="E25" s="2">
        <v>38</v>
      </c>
      <c r="F25" s="2">
        <v>22.22222</v>
      </c>
      <c r="G25" s="2">
        <f t="shared" si="1"/>
        <v>844.44436</v>
      </c>
      <c r="J25">
        <f t="shared" si="2"/>
        <v>9.5E-08</v>
      </c>
      <c r="K25">
        <f t="shared" si="3"/>
        <v>15542279.982268937</v>
      </c>
      <c r="L25" s="2">
        <f t="shared" si="4"/>
        <v>1.476516598315549</v>
      </c>
    </row>
    <row r="26" spans="1:12" ht="12.75">
      <c r="A26" s="2">
        <v>60</v>
      </c>
      <c r="B26" s="2">
        <v>22.22222</v>
      </c>
      <c r="C26" s="2">
        <f t="shared" si="0"/>
        <v>1333.3332</v>
      </c>
      <c r="D26" s="2"/>
      <c r="E26" s="2">
        <v>39</v>
      </c>
      <c r="F26" s="2">
        <v>22.22222</v>
      </c>
      <c r="G26" s="2">
        <f t="shared" si="1"/>
        <v>866.66658</v>
      </c>
      <c r="J26">
        <f t="shared" si="2"/>
        <v>9.5E-08</v>
      </c>
      <c r="K26">
        <f t="shared" si="3"/>
        <v>99963868.50084405</v>
      </c>
      <c r="L26" s="2">
        <f t="shared" si="4"/>
        <v>9.496567507580185</v>
      </c>
    </row>
    <row r="27" spans="1:12" ht="12.75">
      <c r="A27" s="2">
        <v>29</v>
      </c>
      <c r="B27" s="2">
        <v>22.22222</v>
      </c>
      <c r="C27" s="2">
        <f t="shared" si="0"/>
        <v>644.44438</v>
      </c>
      <c r="D27" s="2"/>
      <c r="E27" s="2">
        <v>39</v>
      </c>
      <c r="F27" s="2">
        <v>22.22222</v>
      </c>
      <c r="G27" s="2">
        <f t="shared" si="1"/>
        <v>866.66658</v>
      </c>
      <c r="J27">
        <f t="shared" si="2"/>
        <v>9.5E-08</v>
      </c>
      <c r="K27">
        <f t="shared" si="3"/>
        <v>15542279.982268937</v>
      </c>
      <c r="L27" s="2">
        <f t="shared" si="4"/>
        <v>1.476516598315549</v>
      </c>
    </row>
    <row r="28" spans="1:12" ht="12.75">
      <c r="A28" s="2">
        <v>39</v>
      </c>
      <c r="B28" s="2">
        <v>22.22222</v>
      </c>
      <c r="C28" s="2">
        <f t="shared" si="0"/>
        <v>866.66658</v>
      </c>
      <c r="D28" s="2"/>
      <c r="E28" s="2">
        <v>40</v>
      </c>
      <c r="F28" s="2">
        <v>22.22222</v>
      </c>
      <c r="G28" s="2">
        <f t="shared" si="1"/>
        <v>888.8888</v>
      </c>
      <c r="J28">
        <f t="shared" si="2"/>
        <v>9.5E-08</v>
      </c>
      <c r="K28">
        <f t="shared" si="3"/>
        <v>33181899.800090864</v>
      </c>
      <c r="L28" s="2">
        <f t="shared" si="4"/>
        <v>3.1522804810086322</v>
      </c>
    </row>
    <row r="29" spans="1:12" ht="12.75">
      <c r="A29" s="2">
        <v>33</v>
      </c>
      <c r="B29" s="2">
        <v>22.22222</v>
      </c>
      <c r="C29" s="2">
        <f t="shared" si="0"/>
        <v>733.33326</v>
      </c>
      <c r="D29" s="2"/>
      <c r="E29" s="2">
        <v>41</v>
      </c>
      <c r="F29" s="2">
        <v>22.22222</v>
      </c>
      <c r="G29" s="2">
        <f t="shared" si="1"/>
        <v>911.11102</v>
      </c>
      <c r="J29">
        <f t="shared" si="2"/>
        <v>9.5E-08</v>
      </c>
      <c r="K29">
        <f t="shared" si="3"/>
        <v>21635729.330204796</v>
      </c>
      <c r="L29" s="2">
        <f t="shared" si="4"/>
        <v>2.055394286369456</v>
      </c>
    </row>
    <row r="30" spans="1:12" ht="12.75">
      <c r="A30" s="2">
        <v>34</v>
      </c>
      <c r="B30" s="2">
        <v>22.22222</v>
      </c>
      <c r="C30" s="2">
        <f t="shared" si="0"/>
        <v>755.55548</v>
      </c>
      <c r="D30" s="2"/>
      <c r="E30" s="2">
        <v>42</v>
      </c>
      <c r="F30" s="2">
        <v>22.22222</v>
      </c>
      <c r="G30" s="2">
        <f t="shared" si="1"/>
        <v>933.33324</v>
      </c>
      <c r="J30">
        <f t="shared" si="2"/>
        <v>9.5E-08</v>
      </c>
      <c r="K30">
        <f t="shared" si="3"/>
        <v>23354032.550403256</v>
      </c>
      <c r="L30" s="2">
        <f t="shared" si="4"/>
        <v>2.2186330922883095</v>
      </c>
    </row>
    <row r="31" spans="1:12" ht="12.75">
      <c r="A31" s="2">
        <v>49</v>
      </c>
      <c r="B31" s="2">
        <v>22.22222</v>
      </c>
      <c r="C31" s="2">
        <f t="shared" si="0"/>
        <v>1088.88878</v>
      </c>
      <c r="D31" s="2"/>
      <c r="E31" s="2">
        <v>42</v>
      </c>
      <c r="F31" s="2">
        <v>22.22222</v>
      </c>
      <c r="G31" s="2">
        <f t="shared" si="1"/>
        <v>933.33324</v>
      </c>
      <c r="J31">
        <f t="shared" si="2"/>
        <v>9.5E-08</v>
      </c>
      <c r="K31">
        <f t="shared" si="3"/>
        <v>59522041.51484375</v>
      </c>
      <c r="L31" s="2">
        <f t="shared" si="4"/>
        <v>5.6545939439101565</v>
      </c>
    </row>
    <row r="32" spans="1:12" ht="12.75">
      <c r="A32" s="2">
        <v>49</v>
      </c>
      <c r="B32" s="2">
        <v>22.22222</v>
      </c>
      <c r="C32" s="2">
        <f t="shared" si="0"/>
        <v>1088.88878</v>
      </c>
      <c r="D32" s="2"/>
      <c r="E32" s="2">
        <v>43</v>
      </c>
      <c r="F32" s="2">
        <v>22.22222</v>
      </c>
      <c r="G32" s="2">
        <f t="shared" si="1"/>
        <v>955.55546</v>
      </c>
      <c r="J32">
        <f t="shared" si="2"/>
        <v>9.5E-08</v>
      </c>
      <c r="K32">
        <f t="shared" si="3"/>
        <v>59522041.51484375</v>
      </c>
      <c r="L32" s="2">
        <f t="shared" si="4"/>
        <v>5.6545939439101565</v>
      </c>
    </row>
    <row r="33" spans="1:12" ht="12.75">
      <c r="A33" s="2">
        <v>42</v>
      </c>
      <c r="B33" s="2">
        <v>22.22222</v>
      </c>
      <c r="C33" s="2">
        <f t="shared" si="0"/>
        <v>933.33324</v>
      </c>
      <c r="D33" s="2"/>
      <c r="E33" s="2">
        <v>43</v>
      </c>
      <c r="F33" s="2">
        <v>22.22222</v>
      </c>
      <c r="G33" s="2">
        <f t="shared" si="1"/>
        <v>955.55546</v>
      </c>
      <c r="J33">
        <f t="shared" si="2"/>
        <v>9.5E-08</v>
      </c>
      <c r="K33">
        <f aca="true" t="shared" si="5" ref="K33:K53">POWER(C33,2.56)</f>
        <v>40113821.43932591</v>
      </c>
      <c r="L33" s="2">
        <f aca="true" t="shared" si="6" ref="L33:L53">J33*K33</f>
        <v>3.8108130367359614</v>
      </c>
    </row>
    <row r="34" spans="1:12" ht="12.75">
      <c r="A34" s="2">
        <v>33</v>
      </c>
      <c r="B34" s="2">
        <v>22.22222</v>
      </c>
      <c r="C34" s="2">
        <f t="shared" si="0"/>
        <v>733.33326</v>
      </c>
      <c r="D34" s="2"/>
      <c r="E34" s="2">
        <v>43</v>
      </c>
      <c r="F34" s="2">
        <v>22.22222</v>
      </c>
      <c r="G34" s="2">
        <f t="shared" si="1"/>
        <v>955.55546</v>
      </c>
      <c r="J34">
        <f t="shared" si="2"/>
        <v>9.5E-08</v>
      </c>
      <c r="K34">
        <f t="shared" si="5"/>
        <v>21635729.330204796</v>
      </c>
      <c r="L34" s="2">
        <f t="shared" si="6"/>
        <v>2.055394286369456</v>
      </c>
    </row>
    <row r="35" spans="1:12" ht="12.75">
      <c r="A35" s="2">
        <v>47</v>
      </c>
      <c r="B35" s="2">
        <v>22.22222</v>
      </c>
      <c r="C35" s="2">
        <f t="shared" si="0"/>
        <v>1044.44434</v>
      </c>
      <c r="D35" s="2"/>
      <c r="E35" s="2">
        <v>45</v>
      </c>
      <c r="F35" s="2">
        <v>22.22222</v>
      </c>
      <c r="G35" s="2">
        <f t="shared" si="1"/>
        <v>999.9999</v>
      </c>
      <c r="J35">
        <f t="shared" si="2"/>
        <v>9.5E-08</v>
      </c>
      <c r="K35">
        <f t="shared" si="5"/>
        <v>53499086.917607814</v>
      </c>
      <c r="L35" s="2">
        <f t="shared" si="6"/>
        <v>5.0824132571727425</v>
      </c>
    </row>
    <row r="36" spans="1:12" ht="12.75">
      <c r="A36" s="2">
        <v>31</v>
      </c>
      <c r="B36" s="2">
        <v>22.22222</v>
      </c>
      <c r="C36" s="2">
        <f t="shared" si="0"/>
        <v>688.88882</v>
      </c>
      <c r="D36" s="2"/>
      <c r="E36" s="2">
        <v>45</v>
      </c>
      <c r="F36" s="2">
        <v>22.22222</v>
      </c>
      <c r="G36" s="2">
        <f t="shared" si="1"/>
        <v>999.9999</v>
      </c>
      <c r="J36">
        <f aca="true" t="shared" si="7" ref="J36:J53">9.5*POWER(10,-8)</f>
        <v>9.5E-08</v>
      </c>
      <c r="K36">
        <f t="shared" si="5"/>
        <v>18435791.582966454</v>
      </c>
      <c r="L36" s="2">
        <f t="shared" si="6"/>
        <v>1.7514002003818132</v>
      </c>
    </row>
    <row r="37" spans="1:12" ht="12.75">
      <c r="A37" s="2">
        <v>51</v>
      </c>
      <c r="B37" s="2">
        <v>22.22222</v>
      </c>
      <c r="C37" s="2">
        <f t="shared" si="0"/>
        <v>1133.33322</v>
      </c>
      <c r="D37" s="2"/>
      <c r="E37" s="2">
        <v>46</v>
      </c>
      <c r="F37" s="2">
        <v>22.22222</v>
      </c>
      <c r="G37" s="2">
        <f t="shared" si="1"/>
        <v>1022.22212</v>
      </c>
      <c r="J37">
        <f t="shared" si="7"/>
        <v>9.5E-08</v>
      </c>
      <c r="K37">
        <f t="shared" si="5"/>
        <v>65940996.26522429</v>
      </c>
      <c r="L37" s="2">
        <f t="shared" si="6"/>
        <v>6.264394645196308</v>
      </c>
    </row>
    <row r="38" spans="1:12" ht="12.75">
      <c r="A38" s="2">
        <v>33</v>
      </c>
      <c r="B38" s="2">
        <v>22.22222</v>
      </c>
      <c r="C38" s="2">
        <f t="shared" si="0"/>
        <v>733.33326</v>
      </c>
      <c r="D38" s="2"/>
      <c r="E38" s="2">
        <v>46</v>
      </c>
      <c r="F38" s="2">
        <v>22.22222</v>
      </c>
      <c r="G38" s="2">
        <f t="shared" si="1"/>
        <v>1022.22212</v>
      </c>
      <c r="J38">
        <f t="shared" si="7"/>
        <v>9.5E-08</v>
      </c>
      <c r="K38">
        <f t="shared" si="5"/>
        <v>21635729.330204796</v>
      </c>
      <c r="L38" s="2">
        <f t="shared" si="6"/>
        <v>2.055394286369456</v>
      </c>
    </row>
    <row r="39" spans="1:12" ht="12.75">
      <c r="A39" s="2">
        <v>35</v>
      </c>
      <c r="B39" s="2">
        <v>22.22222</v>
      </c>
      <c r="C39" s="2">
        <f t="shared" si="0"/>
        <v>777.7777</v>
      </c>
      <c r="D39" s="2"/>
      <c r="E39" s="2">
        <v>47</v>
      </c>
      <c r="F39" s="2">
        <v>22.22222</v>
      </c>
      <c r="G39" s="2">
        <f t="shared" si="1"/>
        <v>1044.44434</v>
      </c>
      <c r="J39">
        <f t="shared" si="7"/>
        <v>9.5E-08</v>
      </c>
      <c r="K39">
        <f t="shared" si="5"/>
        <v>25153014.842907567</v>
      </c>
      <c r="L39" s="2">
        <f t="shared" si="6"/>
        <v>2.389536410076219</v>
      </c>
    </row>
    <row r="40" spans="1:12" ht="12.75">
      <c r="A40" s="2">
        <v>32</v>
      </c>
      <c r="B40" s="2">
        <v>22.22222</v>
      </c>
      <c r="C40" s="2">
        <f t="shared" si="0"/>
        <v>711.11104</v>
      </c>
      <c r="D40" s="2"/>
      <c r="E40" s="2">
        <v>47</v>
      </c>
      <c r="F40" s="2">
        <v>22.22222</v>
      </c>
      <c r="G40" s="2">
        <f t="shared" si="1"/>
        <v>1044.44434</v>
      </c>
      <c r="J40">
        <f t="shared" si="7"/>
        <v>9.5E-08</v>
      </c>
      <c r="K40">
        <f t="shared" si="5"/>
        <v>19996767.541873302</v>
      </c>
      <c r="L40" s="2">
        <f t="shared" si="6"/>
        <v>1.899692916477964</v>
      </c>
    </row>
    <row r="41" spans="1:12" ht="12.75">
      <c r="A41" s="2">
        <v>35</v>
      </c>
      <c r="B41" s="2">
        <v>22.22222</v>
      </c>
      <c r="C41" s="2">
        <f t="shared" si="0"/>
        <v>777.7777</v>
      </c>
      <c r="D41" s="2"/>
      <c r="E41" s="2">
        <v>48</v>
      </c>
      <c r="F41" s="2">
        <v>22.22222</v>
      </c>
      <c r="G41" s="2">
        <f t="shared" si="1"/>
        <v>1066.6665600000001</v>
      </c>
      <c r="J41">
        <f t="shared" si="7"/>
        <v>9.5E-08</v>
      </c>
      <c r="K41">
        <f t="shared" si="5"/>
        <v>25153014.842907567</v>
      </c>
      <c r="L41" s="2">
        <f t="shared" si="6"/>
        <v>2.389536410076219</v>
      </c>
    </row>
    <row r="42" spans="1:12" ht="12.75">
      <c r="A42" s="2">
        <v>42</v>
      </c>
      <c r="B42" s="2">
        <v>22.22222</v>
      </c>
      <c r="C42" s="2">
        <f t="shared" si="0"/>
        <v>933.33324</v>
      </c>
      <c r="D42" s="2"/>
      <c r="E42" s="2">
        <v>48</v>
      </c>
      <c r="F42" s="2">
        <v>22.22222</v>
      </c>
      <c r="G42" s="2">
        <f t="shared" si="1"/>
        <v>1066.6665600000001</v>
      </c>
      <c r="J42">
        <f t="shared" si="7"/>
        <v>9.5E-08</v>
      </c>
      <c r="K42">
        <f t="shared" si="5"/>
        <v>40113821.43932591</v>
      </c>
      <c r="L42" s="2">
        <f t="shared" si="6"/>
        <v>3.8108130367359614</v>
      </c>
    </row>
    <row r="43" spans="1:12" ht="12.75">
      <c r="A43" s="2">
        <v>41</v>
      </c>
      <c r="B43" s="2">
        <v>22.22222</v>
      </c>
      <c r="C43" s="2">
        <f t="shared" si="0"/>
        <v>911.11102</v>
      </c>
      <c r="D43" s="2"/>
      <c r="E43" s="2">
        <v>49</v>
      </c>
      <c r="F43" s="2">
        <v>22.22222</v>
      </c>
      <c r="G43" s="2">
        <f t="shared" si="1"/>
        <v>1088.88878</v>
      </c>
      <c r="J43">
        <f t="shared" si="7"/>
        <v>9.5E-08</v>
      </c>
      <c r="K43">
        <f t="shared" si="5"/>
        <v>37713993.92337992</v>
      </c>
      <c r="L43" s="2">
        <f t="shared" si="6"/>
        <v>3.5828294227210926</v>
      </c>
    </row>
    <row r="44" spans="1:12" ht="12.75">
      <c r="A44" s="2">
        <v>40</v>
      </c>
      <c r="B44" s="2">
        <v>22.22222</v>
      </c>
      <c r="C44" s="2">
        <f t="shared" si="0"/>
        <v>888.8888</v>
      </c>
      <c r="D44" s="2"/>
      <c r="E44" s="2">
        <v>49</v>
      </c>
      <c r="F44" s="2">
        <v>22.22222</v>
      </c>
      <c r="G44" s="2">
        <f t="shared" si="1"/>
        <v>1088.88878</v>
      </c>
      <c r="J44">
        <f t="shared" si="7"/>
        <v>9.5E-08</v>
      </c>
      <c r="K44">
        <f t="shared" si="5"/>
        <v>35403763.53191566</v>
      </c>
      <c r="L44" s="2">
        <f t="shared" si="6"/>
        <v>3.3633575355319874</v>
      </c>
    </row>
    <row r="45" spans="1:12" ht="12.75">
      <c r="A45" s="2">
        <v>46</v>
      </c>
      <c r="B45" s="2">
        <v>22.22222</v>
      </c>
      <c r="C45" s="2">
        <f t="shared" si="0"/>
        <v>1022.22212</v>
      </c>
      <c r="D45" s="2"/>
      <c r="E45" s="2">
        <v>49</v>
      </c>
      <c r="F45" s="2">
        <v>22.22222</v>
      </c>
      <c r="G45" s="2">
        <f t="shared" si="1"/>
        <v>1088.88878</v>
      </c>
      <c r="J45">
        <f t="shared" si="7"/>
        <v>9.5E-08</v>
      </c>
      <c r="K45">
        <f t="shared" si="5"/>
        <v>50633261.459186986</v>
      </c>
      <c r="L45" s="2">
        <f t="shared" si="6"/>
        <v>4.810159838622764</v>
      </c>
    </row>
    <row r="46" spans="1:12" ht="12.75">
      <c r="A46" s="2">
        <v>43</v>
      </c>
      <c r="B46" s="2">
        <v>22.22222</v>
      </c>
      <c r="C46" s="2">
        <f t="shared" si="0"/>
        <v>955.55546</v>
      </c>
      <c r="D46" s="2"/>
      <c r="E46" s="2">
        <v>50</v>
      </c>
      <c r="F46" s="2">
        <v>22.22222</v>
      </c>
      <c r="G46" s="2">
        <f t="shared" si="1"/>
        <v>1111.111</v>
      </c>
      <c r="J46">
        <f t="shared" si="7"/>
        <v>9.5E-08</v>
      </c>
      <c r="K46">
        <f t="shared" si="5"/>
        <v>42604463.40676359</v>
      </c>
      <c r="L46" s="2">
        <f t="shared" si="6"/>
        <v>4.047424023642542</v>
      </c>
    </row>
    <row r="47" spans="1:12" ht="12.75">
      <c r="A47" s="2">
        <v>53</v>
      </c>
      <c r="B47" s="2">
        <v>22.22222</v>
      </c>
      <c r="C47" s="2">
        <f t="shared" si="0"/>
        <v>1177.77766</v>
      </c>
      <c r="D47" s="2"/>
      <c r="E47" s="2">
        <v>51</v>
      </c>
      <c r="F47" s="2">
        <v>22.22222</v>
      </c>
      <c r="G47" s="2">
        <f t="shared" si="1"/>
        <v>1133.33322</v>
      </c>
      <c r="J47">
        <f t="shared" si="7"/>
        <v>9.5E-08</v>
      </c>
      <c r="K47">
        <f t="shared" si="5"/>
        <v>72764923.94214037</v>
      </c>
      <c r="L47" s="2">
        <f t="shared" si="6"/>
        <v>6.912667774503335</v>
      </c>
    </row>
    <row r="48" spans="1:12" ht="12.75">
      <c r="A48" s="2">
        <v>69</v>
      </c>
      <c r="B48" s="2">
        <v>22.22222</v>
      </c>
      <c r="C48" s="2">
        <f t="shared" si="0"/>
        <v>1533.33318</v>
      </c>
      <c r="D48" s="2"/>
      <c r="E48" s="2">
        <v>51</v>
      </c>
      <c r="F48" s="2">
        <v>22.22222</v>
      </c>
      <c r="G48" s="2">
        <f t="shared" si="1"/>
        <v>1133.33322</v>
      </c>
      <c r="J48">
        <f t="shared" si="7"/>
        <v>9.5E-08</v>
      </c>
      <c r="K48">
        <f t="shared" si="5"/>
        <v>142964933.25383905</v>
      </c>
      <c r="L48" s="2">
        <f t="shared" si="6"/>
        <v>13.58166865911471</v>
      </c>
    </row>
    <row r="49" spans="1:12" ht="12.75">
      <c r="A49" s="2">
        <v>50</v>
      </c>
      <c r="B49" s="2">
        <v>22.22222</v>
      </c>
      <c r="C49" s="2">
        <f t="shared" si="0"/>
        <v>1111.111</v>
      </c>
      <c r="D49" s="2"/>
      <c r="E49" s="2">
        <v>53</v>
      </c>
      <c r="F49" s="2">
        <v>22.22222</v>
      </c>
      <c r="G49" s="2">
        <f t="shared" si="1"/>
        <v>1177.77766</v>
      </c>
      <c r="J49">
        <f t="shared" si="7"/>
        <v>9.5E-08</v>
      </c>
      <c r="K49">
        <f t="shared" si="5"/>
        <v>62681454.370018855</v>
      </c>
      <c r="L49" s="2">
        <f t="shared" si="6"/>
        <v>5.954738165151792</v>
      </c>
    </row>
    <row r="50" spans="1:12" ht="12.75">
      <c r="A50" s="2">
        <v>30</v>
      </c>
      <c r="B50" s="2">
        <v>22.22222</v>
      </c>
      <c r="C50" s="2">
        <f t="shared" si="0"/>
        <v>666.6666</v>
      </c>
      <c r="D50" s="2"/>
      <c r="E50" s="2">
        <v>53</v>
      </c>
      <c r="F50" s="2">
        <v>22.22222</v>
      </c>
      <c r="G50" s="2">
        <f t="shared" si="1"/>
        <v>1177.77766</v>
      </c>
      <c r="J50">
        <f t="shared" si="7"/>
        <v>9.5E-08</v>
      </c>
      <c r="K50">
        <f t="shared" si="5"/>
        <v>16951427.074581865</v>
      </c>
      <c r="L50" s="2">
        <f t="shared" si="6"/>
        <v>1.6103855720852773</v>
      </c>
    </row>
    <row r="51" spans="1:12" ht="12.75">
      <c r="A51" s="2">
        <v>43</v>
      </c>
      <c r="B51" s="2">
        <v>22.22222</v>
      </c>
      <c r="C51" s="2">
        <f t="shared" si="0"/>
        <v>955.55546</v>
      </c>
      <c r="D51" s="2"/>
      <c r="E51" s="2">
        <v>55</v>
      </c>
      <c r="F51" s="2">
        <v>22.22222</v>
      </c>
      <c r="G51" s="2">
        <f t="shared" si="1"/>
        <v>1222.2221</v>
      </c>
      <c r="J51">
        <f t="shared" si="7"/>
        <v>9.5E-08</v>
      </c>
      <c r="K51">
        <f t="shared" si="5"/>
        <v>42604463.40676359</v>
      </c>
      <c r="L51" s="2">
        <f t="shared" si="6"/>
        <v>4.047424023642542</v>
      </c>
    </row>
    <row r="52" spans="1:12" ht="12.75">
      <c r="A52" s="2">
        <v>32</v>
      </c>
      <c r="B52" s="2">
        <v>22.22222</v>
      </c>
      <c r="C52" s="2">
        <f t="shared" si="0"/>
        <v>711.11104</v>
      </c>
      <c r="D52" s="2"/>
      <c r="E52" s="2">
        <v>60</v>
      </c>
      <c r="F52" s="2">
        <v>22.22222</v>
      </c>
      <c r="G52" s="2">
        <f t="shared" si="1"/>
        <v>1333.3332</v>
      </c>
      <c r="J52">
        <f t="shared" si="7"/>
        <v>9.5E-08</v>
      </c>
      <c r="K52">
        <f t="shared" si="5"/>
        <v>19996767.541873302</v>
      </c>
      <c r="L52" s="2">
        <f t="shared" si="6"/>
        <v>1.899692916477964</v>
      </c>
    </row>
    <row r="53" spans="1:12" ht="12.75">
      <c r="A53" s="2">
        <v>47</v>
      </c>
      <c r="B53" s="2">
        <v>22.22222</v>
      </c>
      <c r="C53" s="2">
        <f t="shared" si="0"/>
        <v>1044.44434</v>
      </c>
      <c r="D53" s="2"/>
      <c r="E53" s="2">
        <v>69</v>
      </c>
      <c r="F53" s="2">
        <v>22.22222</v>
      </c>
      <c r="G53" s="2">
        <f t="shared" si="1"/>
        <v>1533.33318</v>
      </c>
      <c r="J53">
        <f t="shared" si="7"/>
        <v>9.5E-08</v>
      </c>
      <c r="K53">
        <f t="shared" si="5"/>
        <v>53499086.917607814</v>
      </c>
      <c r="L53" s="2">
        <f t="shared" si="6"/>
        <v>5.0824132571727425</v>
      </c>
    </row>
    <row r="54" spans="1:12" ht="12.75">
      <c r="A54" s="2"/>
      <c r="B54" s="2"/>
      <c r="C54" s="2">
        <f>SUM(C4:C53)</f>
        <v>45488.88434000001</v>
      </c>
      <c r="D54" s="2"/>
      <c r="E54" s="2"/>
      <c r="F54" s="2"/>
      <c r="G54" s="2">
        <f>SUM(G4:G53)</f>
        <v>45488.884340000004</v>
      </c>
      <c r="J54">
        <v>50</v>
      </c>
      <c r="L54" s="2">
        <f>SUM(L4:L53)</f>
        <v>196.3274711577895</v>
      </c>
    </row>
    <row r="55" spans="1:12" ht="12.75">
      <c r="A55" s="2"/>
      <c r="B55" s="2"/>
      <c r="C55" s="2">
        <v>45488.88</v>
      </c>
      <c r="D55" s="2">
        <v>50</v>
      </c>
      <c r="E55" s="2">
        <f>C55/D55</f>
        <v>909.7775999999999</v>
      </c>
      <c r="F55" s="2"/>
      <c r="G55" s="2"/>
      <c r="L55" s="2"/>
    </row>
    <row r="56" spans="1:12" ht="12.75">
      <c r="A56" s="2"/>
      <c r="B56" s="2"/>
      <c r="C56" s="2"/>
      <c r="D56" s="2"/>
      <c r="E56" s="2"/>
      <c r="F56" s="2"/>
      <c r="L56" s="2">
        <f>L54/J54</f>
        <v>3.9265494231557896</v>
      </c>
    </row>
    <row r="57" spans="1:12" ht="12.75">
      <c r="A57" s="2"/>
      <c r="B57" s="2"/>
      <c r="C57" s="2"/>
      <c r="D57" s="2"/>
      <c r="E57" s="2"/>
      <c r="F57" s="2"/>
      <c r="L57" s="2"/>
    </row>
    <row r="58" spans="1:12" ht="12.75">
      <c r="A58" s="3" t="s">
        <v>9</v>
      </c>
      <c r="B58" s="2">
        <f>MIN(C4:C55)</f>
        <v>644.44438</v>
      </c>
      <c r="C58" t="s">
        <v>8</v>
      </c>
      <c r="D58">
        <f>COUNT(C4:C53)</f>
        <v>50</v>
      </c>
      <c r="L58" s="2">
        <v>3.926549</v>
      </c>
    </row>
    <row r="59" spans="1:4" ht="12.75">
      <c r="A59" s="3" t="s">
        <v>11</v>
      </c>
      <c r="B59" s="2">
        <f>MAX(C4:C53)</f>
        <v>1533.33318</v>
      </c>
      <c r="C59" t="s">
        <v>10</v>
      </c>
      <c r="D59">
        <f>AVERAGE(C4:C53)</f>
        <v>909.7776868000002</v>
      </c>
    </row>
    <row r="60" spans="2:4" ht="12.75">
      <c r="B60" s="2"/>
      <c r="C60" t="s">
        <v>12</v>
      </c>
      <c r="D60">
        <f>MEDIAN(C4:C53)</f>
        <v>899.99991</v>
      </c>
    </row>
    <row r="61" spans="1:4" ht="12.75">
      <c r="A61" s="2"/>
      <c r="B61" s="2"/>
      <c r="C61" t="s">
        <v>13</v>
      </c>
      <c r="D61">
        <f>STDEV(C4:C53)</f>
        <v>203.1949191389387</v>
      </c>
    </row>
    <row r="62" spans="1:4" ht="12.75">
      <c r="A62" s="2"/>
      <c r="B62" s="2"/>
      <c r="C62" s="2"/>
      <c r="D62" s="2"/>
    </row>
    <row r="63" spans="1:6" ht="12.75">
      <c r="A63" s="2"/>
      <c r="B63" s="2"/>
      <c r="C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4" ht="12.75">
      <c r="A65" s="3" t="s">
        <v>9</v>
      </c>
      <c r="B65" s="2">
        <v>644</v>
      </c>
      <c r="C65" t="s">
        <v>8</v>
      </c>
      <c r="D65">
        <v>50</v>
      </c>
    </row>
    <row r="66" spans="1:4" ht="12.75">
      <c r="A66" s="3" t="s">
        <v>11</v>
      </c>
      <c r="B66" s="2">
        <v>1533</v>
      </c>
      <c r="C66" t="s">
        <v>10</v>
      </c>
      <c r="D66">
        <v>908</v>
      </c>
    </row>
    <row r="67" spans="2:4" ht="12.75">
      <c r="B67" s="2"/>
      <c r="C67" t="s">
        <v>12</v>
      </c>
      <c r="D67">
        <v>900</v>
      </c>
    </row>
    <row r="68" spans="1:4" ht="12.75">
      <c r="A68" s="2"/>
      <c r="B68" s="2"/>
      <c r="C68" t="s">
        <v>13</v>
      </c>
      <c r="D68">
        <v>203</v>
      </c>
    </row>
    <row r="69" spans="3:4" ht="12.75">
      <c r="C69" s="2"/>
      <c r="D69" s="2"/>
    </row>
    <row r="70" spans="5:6" ht="12.75">
      <c r="E70" s="2"/>
      <c r="F70" s="2"/>
    </row>
    <row r="71" spans="5:6" ht="12.75">
      <c r="E71" s="2"/>
      <c r="F71" s="2"/>
    </row>
    <row r="72" spans="2:6" ht="12.75">
      <c r="B72">
        <v>62</v>
      </c>
      <c r="E72" s="2"/>
      <c r="F72" s="2"/>
    </row>
    <row r="73" spans="2:6" ht="12.75">
      <c r="B73">
        <v>61</v>
      </c>
      <c r="E73" s="2"/>
      <c r="F73" s="2"/>
    </row>
    <row r="74" spans="2:6" ht="12.75">
      <c r="B74">
        <v>66</v>
      </c>
      <c r="E74" s="2"/>
      <c r="F74" s="2"/>
    </row>
    <row r="75" spans="2:6" ht="12.75">
      <c r="B75">
        <v>62</v>
      </c>
      <c r="E75" s="2"/>
      <c r="F75" s="2"/>
    </row>
    <row r="76" spans="2:6" ht="12.75">
      <c r="B76">
        <v>63</v>
      </c>
      <c r="E76" s="2"/>
      <c r="F76" s="2"/>
    </row>
    <row r="77" spans="2:6" ht="12.75">
      <c r="B77">
        <v>64</v>
      </c>
      <c r="E77" s="2"/>
      <c r="F77" s="2"/>
    </row>
    <row r="78" spans="2:6" ht="12.75">
      <c r="B78">
        <v>65</v>
      </c>
      <c r="E78" s="2"/>
      <c r="F78" s="2"/>
    </row>
    <row r="79" spans="1:6" ht="12.75">
      <c r="A79" t="s">
        <v>24</v>
      </c>
      <c r="B79">
        <f>SUM(B72:B78)</f>
        <v>443</v>
      </c>
      <c r="C79">
        <v>7</v>
      </c>
      <c r="D79">
        <f>B79/C79</f>
        <v>63.285714285714285</v>
      </c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65">
      <selection activeCell="E75" sqref="E75"/>
    </sheetView>
  </sheetViews>
  <sheetFormatPr defaultColWidth="11.421875" defaultRowHeight="12.75"/>
  <sheetData>
    <row r="1" spans="1:12" ht="15.75" thickTop="1">
      <c r="A1" t="s">
        <v>0</v>
      </c>
      <c r="B1" t="s">
        <v>1</v>
      </c>
      <c r="C1" s="1">
        <v>37159</v>
      </c>
      <c r="E1" t="s">
        <v>14</v>
      </c>
      <c r="J1" s="2"/>
      <c r="L1" s="4" t="s">
        <v>29</v>
      </c>
    </row>
    <row r="2" spans="1:12" ht="15">
      <c r="A2" t="s">
        <v>25</v>
      </c>
      <c r="C2" t="s">
        <v>4</v>
      </c>
      <c r="D2" t="s">
        <v>5</v>
      </c>
      <c r="E2" t="s">
        <v>6</v>
      </c>
      <c r="J2" s="6"/>
      <c r="L2" s="5" t="s">
        <v>30</v>
      </c>
    </row>
    <row r="3" spans="1:12" ht="15.75" thickBot="1">
      <c r="A3" t="s">
        <v>26</v>
      </c>
      <c r="G3" t="s">
        <v>7</v>
      </c>
      <c r="L3" s="7"/>
    </row>
    <row r="4" spans="1:12" ht="13.5" thickTop="1">
      <c r="A4" s="2">
        <v>36</v>
      </c>
      <c r="B4" s="2">
        <v>22.22222</v>
      </c>
      <c r="C4" s="2">
        <f aca="true" t="shared" si="0" ref="C4:C59">A4*B4</f>
        <v>799.99992</v>
      </c>
      <c r="D4" s="2"/>
      <c r="E4" s="2">
        <v>26</v>
      </c>
      <c r="F4" s="2">
        <v>22.22222</v>
      </c>
      <c r="G4" s="2">
        <f aca="true" t="shared" si="1" ref="G4:G66">E4*F4</f>
        <v>577.77772</v>
      </c>
      <c r="J4">
        <f aca="true" t="shared" si="2" ref="J4:J66">1.76*POWER(10,-6)</f>
        <v>1.7599999999999999E-06</v>
      </c>
      <c r="K4">
        <f aca="true" t="shared" si="3" ref="K4:K28">POWER(C4,2.11)</f>
        <v>1335118.3991413852</v>
      </c>
      <c r="L4" s="2">
        <f>J4*K4</f>
        <v>2.349808382488838</v>
      </c>
    </row>
    <row r="5" spans="1:12" ht="12.75">
      <c r="A5" s="2">
        <v>34</v>
      </c>
      <c r="B5" s="2">
        <v>22.22222</v>
      </c>
      <c r="C5" s="2">
        <f t="shared" si="0"/>
        <v>755.55548</v>
      </c>
      <c r="D5" s="2"/>
      <c r="E5" s="2">
        <v>28</v>
      </c>
      <c r="F5" s="2">
        <v>22.22222</v>
      </c>
      <c r="G5" s="2">
        <f t="shared" si="1"/>
        <v>622.22216</v>
      </c>
      <c r="J5">
        <f t="shared" si="2"/>
        <v>1.7599999999999999E-06</v>
      </c>
      <c r="K5">
        <f t="shared" si="3"/>
        <v>1183428.4870912137</v>
      </c>
      <c r="L5" s="2">
        <f>J5*K5</f>
        <v>2.082834137280536</v>
      </c>
    </row>
    <row r="6" spans="1:12" ht="12.75">
      <c r="A6" s="2">
        <v>42</v>
      </c>
      <c r="B6" s="2">
        <v>22.22222</v>
      </c>
      <c r="C6" s="2">
        <f t="shared" si="0"/>
        <v>933.33324</v>
      </c>
      <c r="E6" s="2">
        <v>29</v>
      </c>
      <c r="F6" s="2">
        <v>22.22222</v>
      </c>
      <c r="G6" s="2">
        <f t="shared" si="1"/>
        <v>644.44438</v>
      </c>
      <c r="J6">
        <f t="shared" si="2"/>
        <v>1.7599999999999999E-06</v>
      </c>
      <c r="K6">
        <f t="shared" si="3"/>
        <v>1848321.464698797</v>
      </c>
      <c r="L6" s="2">
        <f>J6*K6</f>
        <v>3.2530457778698825</v>
      </c>
    </row>
    <row r="7" spans="1:12" ht="12.75">
      <c r="A7" s="2">
        <v>43</v>
      </c>
      <c r="B7" s="2">
        <v>22.22222</v>
      </c>
      <c r="C7" s="2">
        <f t="shared" si="0"/>
        <v>955.55546</v>
      </c>
      <c r="E7" s="2">
        <v>30</v>
      </c>
      <c r="F7" s="2">
        <v>22.22222</v>
      </c>
      <c r="G7" s="2">
        <f t="shared" si="1"/>
        <v>666.6666</v>
      </c>
      <c r="J7">
        <f t="shared" si="2"/>
        <v>1.7599999999999999E-06</v>
      </c>
      <c r="K7">
        <f t="shared" si="3"/>
        <v>1942405.7077566583</v>
      </c>
      <c r="L7" s="2">
        <f>J7*K7</f>
        <v>3.4186340456517184</v>
      </c>
    </row>
    <row r="8" spans="1:12" ht="12.75">
      <c r="A8" s="2">
        <v>39</v>
      </c>
      <c r="B8" s="2">
        <v>22.22222</v>
      </c>
      <c r="C8" s="2">
        <f t="shared" si="0"/>
        <v>866.66658</v>
      </c>
      <c r="E8" s="2">
        <v>31</v>
      </c>
      <c r="F8" s="2">
        <v>22.22222</v>
      </c>
      <c r="G8" s="2">
        <f t="shared" si="1"/>
        <v>688.88882</v>
      </c>
      <c r="J8">
        <f t="shared" si="2"/>
        <v>1.7599999999999999E-06</v>
      </c>
      <c r="K8">
        <f t="shared" si="3"/>
        <v>1580766.869300144</v>
      </c>
      <c r="L8" s="2">
        <f aca="true" t="shared" si="4" ref="L8:L23">J8*K8</f>
        <v>2.782149689968253</v>
      </c>
    </row>
    <row r="9" spans="1:12" ht="12.75">
      <c r="A9" s="2">
        <v>40</v>
      </c>
      <c r="B9" s="2">
        <v>22.22222</v>
      </c>
      <c r="C9" s="2">
        <f t="shared" si="0"/>
        <v>888.8888</v>
      </c>
      <c r="E9" s="2">
        <v>31</v>
      </c>
      <c r="F9" s="2">
        <v>22.22222</v>
      </c>
      <c r="G9" s="2">
        <f t="shared" si="1"/>
        <v>688.88882</v>
      </c>
      <c r="J9">
        <f t="shared" si="2"/>
        <v>1.7599999999999999E-06</v>
      </c>
      <c r="K9">
        <f t="shared" si="3"/>
        <v>1667508.613735971</v>
      </c>
      <c r="L9" s="2">
        <f t="shared" si="4"/>
        <v>2.934815160175309</v>
      </c>
    </row>
    <row r="10" spans="1:12" ht="12.75">
      <c r="A10" s="2">
        <v>38</v>
      </c>
      <c r="B10" s="2">
        <v>22.22222</v>
      </c>
      <c r="C10" s="2">
        <f t="shared" si="0"/>
        <v>844.44436</v>
      </c>
      <c r="E10" s="2">
        <v>32</v>
      </c>
      <c r="F10" s="2">
        <v>22.22222</v>
      </c>
      <c r="G10" s="2">
        <f t="shared" si="1"/>
        <v>711.11104</v>
      </c>
      <c r="J10">
        <f t="shared" si="2"/>
        <v>1.7599999999999999E-06</v>
      </c>
      <c r="K10">
        <f t="shared" si="3"/>
        <v>1496459.2433546202</v>
      </c>
      <c r="L10" s="2">
        <f t="shared" si="4"/>
        <v>2.6337682683041312</v>
      </c>
    </row>
    <row r="11" spans="1:12" ht="12.75">
      <c r="A11" s="2">
        <v>33</v>
      </c>
      <c r="B11" s="2">
        <v>22.22222</v>
      </c>
      <c r="C11" s="2">
        <f t="shared" si="0"/>
        <v>733.33326</v>
      </c>
      <c r="E11" s="2">
        <v>32</v>
      </c>
      <c r="F11" s="2">
        <v>22.22222</v>
      </c>
      <c r="G11" s="2">
        <f t="shared" si="1"/>
        <v>711.11104</v>
      </c>
      <c r="J11">
        <f t="shared" si="2"/>
        <v>1.7599999999999999E-06</v>
      </c>
      <c r="K11">
        <f t="shared" si="3"/>
        <v>1111183.8416126</v>
      </c>
      <c r="L11" s="2">
        <f t="shared" si="4"/>
        <v>1.955683561238176</v>
      </c>
    </row>
    <row r="12" spans="1:12" ht="12.75">
      <c r="A12" s="2">
        <v>26</v>
      </c>
      <c r="B12" s="2">
        <v>22.22222</v>
      </c>
      <c r="C12" s="2">
        <f t="shared" si="0"/>
        <v>577.77772</v>
      </c>
      <c r="E12" s="2">
        <v>33</v>
      </c>
      <c r="F12" s="2">
        <v>22.22222</v>
      </c>
      <c r="G12" s="2">
        <f t="shared" si="1"/>
        <v>733.33326</v>
      </c>
      <c r="J12">
        <f t="shared" si="2"/>
        <v>1.7599999999999999E-06</v>
      </c>
      <c r="K12">
        <f t="shared" si="3"/>
        <v>671916.4419664099</v>
      </c>
      <c r="L12" s="2">
        <f t="shared" si="4"/>
        <v>1.1825729378608814</v>
      </c>
    </row>
    <row r="13" spans="1:12" ht="12.75">
      <c r="A13" s="2">
        <v>43</v>
      </c>
      <c r="B13" s="2">
        <v>22.22222</v>
      </c>
      <c r="C13" s="2">
        <f t="shared" si="0"/>
        <v>955.55546</v>
      </c>
      <c r="E13" s="2">
        <v>33</v>
      </c>
      <c r="F13" s="2">
        <v>22.22222</v>
      </c>
      <c r="G13" s="2">
        <f t="shared" si="1"/>
        <v>733.33326</v>
      </c>
      <c r="J13">
        <f t="shared" si="2"/>
        <v>1.7599999999999999E-06</v>
      </c>
      <c r="K13">
        <f t="shared" si="3"/>
        <v>1942405.7077566583</v>
      </c>
      <c r="L13" s="2">
        <f t="shared" si="4"/>
        <v>3.4186340456517184</v>
      </c>
    </row>
    <row r="14" spans="1:12" ht="12.75">
      <c r="A14" s="2">
        <v>45</v>
      </c>
      <c r="B14" s="2">
        <v>22.22222</v>
      </c>
      <c r="C14" s="2">
        <f t="shared" si="0"/>
        <v>999.9999</v>
      </c>
      <c r="E14" s="2">
        <v>33</v>
      </c>
      <c r="F14" s="2">
        <v>22.22222</v>
      </c>
      <c r="G14" s="2">
        <f>E14*F14</f>
        <v>733.33326</v>
      </c>
      <c r="J14">
        <f t="shared" si="2"/>
        <v>1.7599999999999999E-06</v>
      </c>
      <c r="K14">
        <f t="shared" si="3"/>
        <v>2137961.638392253</v>
      </c>
      <c r="L14" s="2">
        <f t="shared" si="4"/>
        <v>3.762812483570365</v>
      </c>
    </row>
    <row r="15" spans="1:12" ht="12.75">
      <c r="A15" s="2">
        <v>35</v>
      </c>
      <c r="B15" s="2">
        <v>22.22222</v>
      </c>
      <c r="C15" s="2">
        <f t="shared" si="0"/>
        <v>777.7777</v>
      </c>
      <c r="E15" s="2">
        <v>34</v>
      </c>
      <c r="F15" s="2">
        <v>22.22222</v>
      </c>
      <c r="G15" s="2">
        <f t="shared" si="1"/>
        <v>755.55548</v>
      </c>
      <c r="J15">
        <f t="shared" si="2"/>
        <v>1.7599999999999999E-06</v>
      </c>
      <c r="K15">
        <f t="shared" si="3"/>
        <v>1258070.786804712</v>
      </c>
      <c r="L15" s="2">
        <f t="shared" si="4"/>
        <v>2.214204584776293</v>
      </c>
    </row>
    <row r="16" spans="1:12" ht="12.75">
      <c r="A16" s="2">
        <v>28</v>
      </c>
      <c r="B16" s="2">
        <v>22.22222</v>
      </c>
      <c r="C16" s="2">
        <f t="shared" si="0"/>
        <v>622.22216</v>
      </c>
      <c r="E16" s="2">
        <v>34</v>
      </c>
      <c r="F16" s="2">
        <v>22.22222</v>
      </c>
      <c r="G16" s="2">
        <f t="shared" si="1"/>
        <v>755.55548</v>
      </c>
      <c r="J16">
        <f t="shared" si="2"/>
        <v>1.7599999999999999E-06</v>
      </c>
      <c r="K16">
        <f t="shared" si="3"/>
        <v>785642.4665076613</v>
      </c>
      <c r="L16" s="2">
        <f t="shared" si="4"/>
        <v>1.3827307410534837</v>
      </c>
    </row>
    <row r="17" spans="1:12" ht="12.75">
      <c r="A17" s="2">
        <v>32</v>
      </c>
      <c r="B17" s="2">
        <v>22.22222</v>
      </c>
      <c r="C17" s="2">
        <f t="shared" si="0"/>
        <v>711.11104</v>
      </c>
      <c r="E17" s="2">
        <v>34</v>
      </c>
      <c r="F17" s="2">
        <v>22.22222</v>
      </c>
      <c r="G17" s="2">
        <f t="shared" si="1"/>
        <v>755.55548</v>
      </c>
      <c r="J17">
        <f t="shared" si="2"/>
        <v>1.7599999999999999E-06</v>
      </c>
      <c r="K17">
        <f t="shared" si="3"/>
        <v>1041328.9887651278</v>
      </c>
      <c r="L17" s="2">
        <f t="shared" si="4"/>
        <v>1.832739020226625</v>
      </c>
    </row>
    <row r="18" spans="1:12" ht="12.75">
      <c r="A18" s="2">
        <v>44</v>
      </c>
      <c r="B18" s="2">
        <v>22.22222</v>
      </c>
      <c r="C18" s="2">
        <f t="shared" si="0"/>
        <v>977.77768</v>
      </c>
      <c r="E18" s="2">
        <v>34</v>
      </c>
      <c r="F18" s="2">
        <v>22.22222</v>
      </c>
      <c r="G18" s="2">
        <f t="shared" si="1"/>
        <v>755.55548</v>
      </c>
      <c r="J18">
        <f t="shared" si="2"/>
        <v>1.7599999999999999E-06</v>
      </c>
      <c r="K18">
        <f t="shared" si="3"/>
        <v>2038950.3555377608</v>
      </c>
      <c r="L18" s="2">
        <f t="shared" si="4"/>
        <v>3.5885526257464586</v>
      </c>
    </row>
    <row r="19" spans="1:12" ht="12.75">
      <c r="A19" s="2">
        <v>38</v>
      </c>
      <c r="B19" s="2">
        <v>22.22222</v>
      </c>
      <c r="C19" s="2">
        <f t="shared" si="0"/>
        <v>844.44436</v>
      </c>
      <c r="E19" s="2">
        <v>34</v>
      </c>
      <c r="F19" s="2">
        <v>22.22222</v>
      </c>
      <c r="G19" s="2">
        <f t="shared" si="1"/>
        <v>755.55548</v>
      </c>
      <c r="J19">
        <f t="shared" si="2"/>
        <v>1.7599999999999999E-06</v>
      </c>
      <c r="K19">
        <f t="shared" si="3"/>
        <v>1496459.2433546202</v>
      </c>
      <c r="L19" s="2">
        <f t="shared" si="4"/>
        <v>2.6337682683041312</v>
      </c>
    </row>
    <row r="20" spans="1:12" ht="12.75">
      <c r="A20" s="2">
        <v>36</v>
      </c>
      <c r="B20" s="2">
        <v>22.22222</v>
      </c>
      <c r="C20" s="2">
        <f t="shared" si="0"/>
        <v>799.99992</v>
      </c>
      <c r="E20" s="2">
        <v>35</v>
      </c>
      <c r="F20" s="2">
        <v>22.22222</v>
      </c>
      <c r="G20" s="2">
        <f t="shared" si="1"/>
        <v>777.7777</v>
      </c>
      <c r="J20">
        <f t="shared" si="2"/>
        <v>1.7599999999999999E-06</v>
      </c>
      <c r="K20">
        <f t="shared" si="3"/>
        <v>1335118.3991413852</v>
      </c>
      <c r="L20" s="2">
        <f t="shared" si="4"/>
        <v>2.349808382488838</v>
      </c>
    </row>
    <row r="21" spans="1:12" ht="12.75">
      <c r="A21" s="2">
        <v>35</v>
      </c>
      <c r="B21" s="2">
        <v>22.22222</v>
      </c>
      <c r="C21" s="2">
        <f t="shared" si="0"/>
        <v>777.7777</v>
      </c>
      <c r="E21" s="2">
        <v>35</v>
      </c>
      <c r="F21" s="2">
        <v>22.22222</v>
      </c>
      <c r="G21" s="2">
        <f t="shared" si="1"/>
        <v>777.7777</v>
      </c>
      <c r="J21">
        <f t="shared" si="2"/>
        <v>1.7599999999999999E-06</v>
      </c>
      <c r="K21">
        <f t="shared" si="3"/>
        <v>1258070.786804712</v>
      </c>
      <c r="L21" s="2">
        <f t="shared" si="4"/>
        <v>2.214204584776293</v>
      </c>
    </row>
    <row r="22" spans="1:12" ht="12.75">
      <c r="A22" s="2">
        <v>31</v>
      </c>
      <c r="B22" s="2">
        <v>22.22222</v>
      </c>
      <c r="C22" s="2">
        <f t="shared" si="0"/>
        <v>688.88882</v>
      </c>
      <c r="E22" s="2">
        <v>36</v>
      </c>
      <c r="F22" s="2">
        <v>22.22222</v>
      </c>
      <c r="G22" s="2">
        <f t="shared" si="1"/>
        <v>799.99992</v>
      </c>
      <c r="J22">
        <f t="shared" si="2"/>
        <v>1.7599999999999999E-06</v>
      </c>
      <c r="K22">
        <f t="shared" si="3"/>
        <v>973855.8519236568</v>
      </c>
      <c r="L22" s="2">
        <f t="shared" si="4"/>
        <v>1.7139862993856358</v>
      </c>
    </row>
    <row r="23" spans="1:12" ht="12.75">
      <c r="A23" s="2">
        <v>34</v>
      </c>
      <c r="B23" s="2">
        <v>22.22222</v>
      </c>
      <c r="C23" s="2">
        <f t="shared" si="0"/>
        <v>755.55548</v>
      </c>
      <c r="E23" s="2">
        <v>36</v>
      </c>
      <c r="F23" s="2">
        <v>22.22222</v>
      </c>
      <c r="G23" s="2">
        <f t="shared" si="1"/>
        <v>799.99992</v>
      </c>
      <c r="J23">
        <f t="shared" si="2"/>
        <v>1.7599999999999999E-06</v>
      </c>
      <c r="K23">
        <f t="shared" si="3"/>
        <v>1183428.4870912137</v>
      </c>
      <c r="L23" s="2">
        <f t="shared" si="4"/>
        <v>2.082834137280536</v>
      </c>
    </row>
    <row r="24" spans="1:12" ht="12.75">
      <c r="A24" s="2">
        <v>41</v>
      </c>
      <c r="B24" s="2">
        <v>22.22222</v>
      </c>
      <c r="C24" s="2">
        <f t="shared" si="0"/>
        <v>911.11102</v>
      </c>
      <c r="E24" s="2">
        <v>36</v>
      </c>
      <c r="F24" s="2">
        <v>22.22222</v>
      </c>
      <c r="G24" s="2">
        <f t="shared" si="1"/>
        <v>799.99992</v>
      </c>
      <c r="J24">
        <f t="shared" si="2"/>
        <v>1.7599999999999999E-06</v>
      </c>
      <c r="K24">
        <f t="shared" si="3"/>
        <v>1756691.2656768844</v>
      </c>
      <c r="L24" s="2">
        <f aca="true" t="shared" si="5" ref="L24:L32">J24*K24</f>
        <v>3.0917766275913166</v>
      </c>
    </row>
    <row r="25" spans="1:12" ht="12.75">
      <c r="A25" s="2">
        <v>34</v>
      </c>
      <c r="B25" s="2">
        <v>22.22222</v>
      </c>
      <c r="C25" s="2">
        <f t="shared" si="0"/>
        <v>755.55548</v>
      </c>
      <c r="E25" s="2">
        <v>36</v>
      </c>
      <c r="F25" s="2">
        <v>22.22222</v>
      </c>
      <c r="G25" s="2">
        <f t="shared" si="1"/>
        <v>799.99992</v>
      </c>
      <c r="J25">
        <f t="shared" si="2"/>
        <v>1.7599999999999999E-06</v>
      </c>
      <c r="K25">
        <f t="shared" si="3"/>
        <v>1183428.4870912137</v>
      </c>
      <c r="L25" s="2">
        <f t="shared" si="5"/>
        <v>2.082834137280536</v>
      </c>
    </row>
    <row r="26" spans="1:12" ht="12.75">
      <c r="A26" s="2">
        <v>34</v>
      </c>
      <c r="B26" s="2">
        <v>22.22222</v>
      </c>
      <c r="C26" s="2">
        <f t="shared" si="0"/>
        <v>755.55548</v>
      </c>
      <c r="E26" s="2">
        <v>36</v>
      </c>
      <c r="F26" s="2">
        <v>22.22222</v>
      </c>
      <c r="G26" s="2">
        <f>E26*F26</f>
        <v>799.99992</v>
      </c>
      <c r="J26">
        <f t="shared" si="2"/>
        <v>1.7599999999999999E-06</v>
      </c>
      <c r="K26">
        <f t="shared" si="3"/>
        <v>1183428.4870912137</v>
      </c>
      <c r="L26" s="2">
        <f t="shared" si="5"/>
        <v>2.082834137280536</v>
      </c>
    </row>
    <row r="27" spans="1:12" ht="12.75">
      <c r="A27" s="2">
        <v>37</v>
      </c>
      <c r="B27" s="2">
        <v>22.22222</v>
      </c>
      <c r="C27" s="2">
        <f t="shared" si="0"/>
        <v>822.22214</v>
      </c>
      <c r="E27" s="2">
        <v>37</v>
      </c>
      <c r="F27" s="2">
        <v>22.22222</v>
      </c>
      <c r="G27" s="2">
        <f t="shared" si="1"/>
        <v>822.22214</v>
      </c>
      <c r="J27">
        <f t="shared" si="2"/>
        <v>1.7599999999999999E-06</v>
      </c>
      <c r="K27">
        <f t="shared" si="3"/>
        <v>1414578.7901165497</v>
      </c>
      <c r="L27" s="2">
        <f t="shared" si="5"/>
        <v>2.4896586706051274</v>
      </c>
    </row>
    <row r="28" spans="1:12" ht="12.75">
      <c r="A28" s="2">
        <v>38</v>
      </c>
      <c r="B28" s="2">
        <v>22.22222</v>
      </c>
      <c r="C28" s="2">
        <f t="shared" si="0"/>
        <v>844.44436</v>
      </c>
      <c r="E28" s="2">
        <v>37</v>
      </c>
      <c r="F28" s="2">
        <v>22.22222</v>
      </c>
      <c r="G28" s="2">
        <f t="shared" si="1"/>
        <v>822.22214</v>
      </c>
      <c r="J28">
        <f t="shared" si="2"/>
        <v>1.7599999999999999E-06</v>
      </c>
      <c r="K28">
        <f t="shared" si="3"/>
        <v>1496459.2433546202</v>
      </c>
      <c r="L28" s="2">
        <f t="shared" si="5"/>
        <v>2.6337682683041312</v>
      </c>
    </row>
    <row r="29" spans="1:12" ht="12.75">
      <c r="A29" s="2">
        <v>40</v>
      </c>
      <c r="B29" s="2">
        <v>22.22222</v>
      </c>
      <c r="C29" s="2">
        <f t="shared" si="0"/>
        <v>888.8888</v>
      </c>
      <c r="E29" s="2">
        <v>37</v>
      </c>
      <c r="F29" s="2">
        <v>22.22222</v>
      </c>
      <c r="G29" s="2">
        <f t="shared" si="1"/>
        <v>822.22214</v>
      </c>
      <c r="J29">
        <f t="shared" si="2"/>
        <v>1.7599999999999999E-06</v>
      </c>
      <c r="K29">
        <f aca="true" t="shared" si="6" ref="K29:K66">POWER(C29,2.11)</f>
        <v>1667508.613735971</v>
      </c>
      <c r="L29" s="2">
        <f t="shared" si="5"/>
        <v>2.934815160175309</v>
      </c>
    </row>
    <row r="30" spans="1:12" ht="12.75">
      <c r="A30" s="2">
        <v>38</v>
      </c>
      <c r="B30" s="2">
        <v>22.22222</v>
      </c>
      <c r="C30" s="2">
        <f t="shared" si="0"/>
        <v>844.44436</v>
      </c>
      <c r="E30" s="2">
        <v>37</v>
      </c>
      <c r="F30" s="2">
        <v>22.22222</v>
      </c>
      <c r="G30" s="2">
        <f t="shared" si="1"/>
        <v>822.22214</v>
      </c>
      <c r="J30">
        <f t="shared" si="2"/>
        <v>1.7599999999999999E-06</v>
      </c>
      <c r="K30">
        <f t="shared" si="6"/>
        <v>1496459.2433546202</v>
      </c>
      <c r="L30" s="2">
        <f t="shared" si="5"/>
        <v>2.6337682683041312</v>
      </c>
    </row>
    <row r="31" spans="1:12" ht="12.75">
      <c r="A31" s="2">
        <v>45</v>
      </c>
      <c r="B31" s="2">
        <v>22.22222</v>
      </c>
      <c r="C31" s="2">
        <f t="shared" si="0"/>
        <v>999.9999</v>
      </c>
      <c r="E31" s="2">
        <v>38</v>
      </c>
      <c r="F31" s="2">
        <v>22.22222</v>
      </c>
      <c r="G31" s="2">
        <f t="shared" si="1"/>
        <v>844.44436</v>
      </c>
      <c r="J31">
        <f t="shared" si="2"/>
        <v>1.7599999999999999E-06</v>
      </c>
      <c r="K31">
        <f t="shared" si="6"/>
        <v>2137961.638392253</v>
      </c>
      <c r="L31" s="2">
        <f t="shared" si="5"/>
        <v>3.762812483570365</v>
      </c>
    </row>
    <row r="32" spans="1:12" ht="12.75">
      <c r="A32" s="2">
        <v>37</v>
      </c>
      <c r="B32" s="2">
        <v>22.22222</v>
      </c>
      <c r="C32" s="2">
        <f t="shared" si="0"/>
        <v>822.22214</v>
      </c>
      <c r="E32" s="2">
        <v>38</v>
      </c>
      <c r="F32" s="2">
        <v>22.22222</v>
      </c>
      <c r="G32" s="2">
        <f t="shared" si="1"/>
        <v>844.44436</v>
      </c>
      <c r="J32">
        <f t="shared" si="2"/>
        <v>1.7599999999999999E-06</v>
      </c>
      <c r="K32">
        <f t="shared" si="6"/>
        <v>1414578.7901165497</v>
      </c>
      <c r="L32" s="2">
        <f t="shared" si="5"/>
        <v>2.4896586706051274</v>
      </c>
    </row>
    <row r="33" spans="1:12" ht="12.75">
      <c r="A33" s="2">
        <v>42</v>
      </c>
      <c r="B33" s="2">
        <v>22.22222</v>
      </c>
      <c r="C33" s="2">
        <f t="shared" si="0"/>
        <v>933.33324</v>
      </c>
      <c r="E33" s="2">
        <v>38</v>
      </c>
      <c r="F33" s="2">
        <v>22.22222</v>
      </c>
      <c r="G33" s="2">
        <f t="shared" si="1"/>
        <v>844.44436</v>
      </c>
      <c r="J33">
        <f t="shared" si="2"/>
        <v>1.7599999999999999E-06</v>
      </c>
      <c r="K33">
        <f t="shared" si="6"/>
        <v>1848321.464698797</v>
      </c>
      <c r="L33" s="2">
        <f aca="true" t="shared" si="7" ref="L33:L48">J33*K33</f>
        <v>3.2530457778698825</v>
      </c>
    </row>
    <row r="34" spans="1:12" ht="12.75">
      <c r="A34" s="2">
        <v>41</v>
      </c>
      <c r="B34" s="2">
        <v>22.22222</v>
      </c>
      <c r="C34" s="2">
        <f t="shared" si="0"/>
        <v>911.11102</v>
      </c>
      <c r="E34" s="2">
        <v>38</v>
      </c>
      <c r="F34" s="2">
        <v>22.22222</v>
      </c>
      <c r="G34" s="2">
        <f t="shared" si="1"/>
        <v>844.44436</v>
      </c>
      <c r="J34">
        <f t="shared" si="2"/>
        <v>1.7599999999999999E-06</v>
      </c>
      <c r="K34">
        <f t="shared" si="6"/>
        <v>1756691.2656768844</v>
      </c>
      <c r="L34" s="2">
        <f t="shared" si="7"/>
        <v>3.0917766275913166</v>
      </c>
    </row>
    <row r="35" spans="1:12" ht="12.75">
      <c r="A35" s="2">
        <v>55</v>
      </c>
      <c r="B35" s="2">
        <v>22.22222</v>
      </c>
      <c r="C35" s="2">
        <f t="shared" si="0"/>
        <v>1222.2221</v>
      </c>
      <c r="E35" s="2">
        <v>38</v>
      </c>
      <c r="F35" s="2">
        <v>22.22222</v>
      </c>
      <c r="G35" s="2">
        <f t="shared" si="1"/>
        <v>844.44436</v>
      </c>
      <c r="J35">
        <f t="shared" si="2"/>
        <v>1.7599999999999999E-06</v>
      </c>
      <c r="K35">
        <f t="shared" si="6"/>
        <v>3265027.015978036</v>
      </c>
      <c r="L35" s="2">
        <f t="shared" si="7"/>
        <v>5.746447548121343</v>
      </c>
    </row>
    <row r="36" spans="1:12" ht="12.75">
      <c r="A36" s="2">
        <v>36</v>
      </c>
      <c r="B36" s="2">
        <v>22.22222</v>
      </c>
      <c r="C36" s="2">
        <f t="shared" si="0"/>
        <v>799.99992</v>
      </c>
      <c r="E36" s="2">
        <v>39</v>
      </c>
      <c r="F36" s="2">
        <v>22.22222</v>
      </c>
      <c r="G36" s="2">
        <f t="shared" si="1"/>
        <v>866.66658</v>
      </c>
      <c r="J36">
        <f t="shared" si="2"/>
        <v>1.7599999999999999E-06</v>
      </c>
      <c r="K36">
        <f t="shared" si="6"/>
        <v>1335118.3991413852</v>
      </c>
      <c r="L36" s="2">
        <f t="shared" si="7"/>
        <v>2.349808382488838</v>
      </c>
    </row>
    <row r="37" spans="1:12" ht="12.75">
      <c r="A37" s="2">
        <v>33</v>
      </c>
      <c r="B37" s="2">
        <v>22.22222</v>
      </c>
      <c r="C37" s="2">
        <f t="shared" si="0"/>
        <v>733.33326</v>
      </c>
      <c r="E37" s="2">
        <v>39</v>
      </c>
      <c r="F37" s="2">
        <v>22.22222</v>
      </c>
      <c r="G37" s="2">
        <f t="shared" si="1"/>
        <v>866.66658</v>
      </c>
      <c r="J37">
        <f t="shared" si="2"/>
        <v>1.7599999999999999E-06</v>
      </c>
      <c r="K37">
        <f t="shared" si="6"/>
        <v>1111183.8416126</v>
      </c>
      <c r="L37" s="2">
        <f t="shared" si="7"/>
        <v>1.955683561238176</v>
      </c>
    </row>
    <row r="38" spans="1:12" ht="12.75">
      <c r="A38" s="2">
        <v>41</v>
      </c>
      <c r="B38" s="2">
        <v>22.22222</v>
      </c>
      <c r="C38" s="2">
        <f t="shared" si="0"/>
        <v>911.11102</v>
      </c>
      <c r="E38" s="2">
        <v>39</v>
      </c>
      <c r="F38" s="2">
        <v>22.22222</v>
      </c>
      <c r="G38" s="2">
        <f>E38*F38</f>
        <v>866.66658</v>
      </c>
      <c r="J38">
        <f t="shared" si="2"/>
        <v>1.7599999999999999E-06</v>
      </c>
      <c r="K38">
        <f t="shared" si="6"/>
        <v>1756691.2656768844</v>
      </c>
      <c r="L38" s="2">
        <f t="shared" si="7"/>
        <v>3.0917766275913166</v>
      </c>
    </row>
    <row r="39" spans="1:12" ht="12.75">
      <c r="A39" s="2">
        <v>36</v>
      </c>
      <c r="B39" s="2">
        <v>22.22222</v>
      </c>
      <c r="C39" s="2">
        <f t="shared" si="0"/>
        <v>799.99992</v>
      </c>
      <c r="E39" s="2">
        <v>39</v>
      </c>
      <c r="F39" s="2">
        <v>22.22222</v>
      </c>
      <c r="G39" s="2">
        <f>E39*F39</f>
        <v>866.66658</v>
      </c>
      <c r="J39">
        <f t="shared" si="2"/>
        <v>1.7599999999999999E-06</v>
      </c>
      <c r="K39">
        <f t="shared" si="6"/>
        <v>1335118.3991413852</v>
      </c>
      <c r="L39" s="2">
        <f t="shared" si="7"/>
        <v>2.349808382488838</v>
      </c>
    </row>
    <row r="40" spans="1:12" ht="12.75">
      <c r="A40" s="2">
        <v>45</v>
      </c>
      <c r="B40" s="2">
        <v>22.22222</v>
      </c>
      <c r="C40" s="2">
        <f t="shared" si="0"/>
        <v>999.9999</v>
      </c>
      <c r="E40" s="2">
        <v>39</v>
      </c>
      <c r="F40" s="2">
        <v>22.22222</v>
      </c>
      <c r="G40" s="2">
        <f>E40*F40</f>
        <v>866.66658</v>
      </c>
      <c r="J40">
        <f t="shared" si="2"/>
        <v>1.7599999999999999E-06</v>
      </c>
      <c r="K40">
        <f t="shared" si="6"/>
        <v>2137961.638392253</v>
      </c>
      <c r="L40" s="2">
        <f t="shared" si="7"/>
        <v>3.762812483570365</v>
      </c>
    </row>
    <row r="41" spans="1:12" ht="12.75">
      <c r="A41" s="2">
        <v>32</v>
      </c>
      <c r="B41" s="2">
        <v>22.22222</v>
      </c>
      <c r="C41" s="2">
        <f t="shared" si="0"/>
        <v>711.11104</v>
      </c>
      <c r="E41" s="2">
        <v>40</v>
      </c>
      <c r="F41" s="2">
        <v>22.22222</v>
      </c>
      <c r="G41" s="2">
        <f t="shared" si="1"/>
        <v>888.8888</v>
      </c>
      <c r="J41">
        <f t="shared" si="2"/>
        <v>1.7599999999999999E-06</v>
      </c>
      <c r="K41">
        <f t="shared" si="6"/>
        <v>1041328.9887651278</v>
      </c>
      <c r="L41" s="2">
        <f t="shared" si="7"/>
        <v>1.832739020226625</v>
      </c>
    </row>
    <row r="42" spans="1:12" ht="12.75">
      <c r="A42" s="2">
        <v>43</v>
      </c>
      <c r="B42" s="2">
        <v>22.22222</v>
      </c>
      <c r="C42" s="2">
        <f t="shared" si="0"/>
        <v>955.55546</v>
      </c>
      <c r="E42" s="2">
        <v>40</v>
      </c>
      <c r="F42" s="2">
        <v>22.22222</v>
      </c>
      <c r="G42" s="2">
        <f t="shared" si="1"/>
        <v>888.8888</v>
      </c>
      <c r="J42">
        <f t="shared" si="2"/>
        <v>1.7599999999999999E-06</v>
      </c>
      <c r="K42">
        <f t="shared" si="6"/>
        <v>1942405.7077566583</v>
      </c>
      <c r="L42" s="2">
        <f t="shared" si="7"/>
        <v>3.4186340456517184</v>
      </c>
    </row>
    <row r="43" spans="1:12" ht="12.75">
      <c r="A43" s="2">
        <v>39</v>
      </c>
      <c r="B43" s="2">
        <v>22.22222</v>
      </c>
      <c r="C43" s="2">
        <f t="shared" si="0"/>
        <v>866.66658</v>
      </c>
      <c r="E43" s="2">
        <v>40</v>
      </c>
      <c r="F43" s="2">
        <v>22.22222</v>
      </c>
      <c r="G43" s="2">
        <f t="shared" si="1"/>
        <v>888.8888</v>
      </c>
      <c r="J43">
        <f t="shared" si="2"/>
        <v>1.7599999999999999E-06</v>
      </c>
      <c r="K43">
        <f t="shared" si="6"/>
        <v>1580766.869300144</v>
      </c>
      <c r="L43" s="2">
        <f t="shared" si="7"/>
        <v>2.782149689968253</v>
      </c>
    </row>
    <row r="44" spans="1:12" ht="12.75">
      <c r="A44" s="2">
        <v>48</v>
      </c>
      <c r="B44" s="2">
        <v>22.22222</v>
      </c>
      <c r="C44" s="2">
        <f t="shared" si="0"/>
        <v>1066.6665600000001</v>
      </c>
      <c r="E44" s="2">
        <v>40</v>
      </c>
      <c r="F44" s="2">
        <v>22.22222</v>
      </c>
      <c r="G44" s="2">
        <f t="shared" si="1"/>
        <v>888.8888</v>
      </c>
      <c r="J44">
        <f t="shared" si="2"/>
        <v>1.7599999999999999E-06</v>
      </c>
      <c r="K44">
        <f t="shared" si="6"/>
        <v>2449855.759838706</v>
      </c>
      <c r="L44" s="2">
        <f t="shared" si="7"/>
        <v>4.311746137316122</v>
      </c>
    </row>
    <row r="45" spans="1:12" ht="12.75">
      <c r="A45" s="2">
        <v>41</v>
      </c>
      <c r="B45" s="2">
        <v>22.22222</v>
      </c>
      <c r="C45" s="2">
        <f t="shared" si="0"/>
        <v>911.11102</v>
      </c>
      <c r="E45" s="2">
        <v>41</v>
      </c>
      <c r="F45" s="2">
        <v>22.22222</v>
      </c>
      <c r="G45" s="2">
        <f t="shared" si="1"/>
        <v>911.11102</v>
      </c>
      <c r="J45">
        <f t="shared" si="2"/>
        <v>1.7599999999999999E-06</v>
      </c>
      <c r="K45">
        <f t="shared" si="6"/>
        <v>1756691.2656768844</v>
      </c>
      <c r="L45" s="2">
        <f t="shared" si="7"/>
        <v>3.0917766275913166</v>
      </c>
    </row>
    <row r="46" spans="1:12" ht="12.75">
      <c r="A46" s="2">
        <v>41</v>
      </c>
      <c r="B46" s="2">
        <v>22.22222</v>
      </c>
      <c r="C46" s="2">
        <f t="shared" si="0"/>
        <v>911.11102</v>
      </c>
      <c r="E46" s="2">
        <v>41</v>
      </c>
      <c r="F46" s="2">
        <v>22.22222</v>
      </c>
      <c r="G46" s="2">
        <f t="shared" si="1"/>
        <v>911.11102</v>
      </c>
      <c r="J46">
        <f t="shared" si="2"/>
        <v>1.7599999999999999E-06</v>
      </c>
      <c r="K46">
        <f t="shared" si="6"/>
        <v>1756691.2656768844</v>
      </c>
      <c r="L46" s="2">
        <f t="shared" si="7"/>
        <v>3.0917766275913166</v>
      </c>
    </row>
    <row r="47" spans="1:12" ht="12.75">
      <c r="A47" s="2">
        <v>45</v>
      </c>
      <c r="B47" s="2">
        <v>22.22222</v>
      </c>
      <c r="C47" s="2">
        <f t="shared" si="0"/>
        <v>999.9999</v>
      </c>
      <c r="E47" s="2">
        <v>41</v>
      </c>
      <c r="F47" s="2">
        <v>22.22222</v>
      </c>
      <c r="G47" s="2">
        <f t="shared" si="1"/>
        <v>911.11102</v>
      </c>
      <c r="J47">
        <f t="shared" si="2"/>
        <v>1.7599999999999999E-06</v>
      </c>
      <c r="K47">
        <f t="shared" si="6"/>
        <v>2137961.638392253</v>
      </c>
      <c r="L47" s="2">
        <f t="shared" si="7"/>
        <v>3.762812483570365</v>
      </c>
    </row>
    <row r="48" spans="1:12" ht="12.75">
      <c r="A48" s="2">
        <v>43</v>
      </c>
      <c r="B48" s="2">
        <v>22.22222</v>
      </c>
      <c r="C48" s="2">
        <f t="shared" si="0"/>
        <v>955.55546</v>
      </c>
      <c r="E48" s="2">
        <v>41</v>
      </c>
      <c r="F48" s="2">
        <v>22.22222</v>
      </c>
      <c r="G48" s="2">
        <f t="shared" si="1"/>
        <v>911.11102</v>
      </c>
      <c r="J48">
        <f t="shared" si="2"/>
        <v>1.7599999999999999E-06</v>
      </c>
      <c r="K48">
        <f t="shared" si="6"/>
        <v>1942405.7077566583</v>
      </c>
      <c r="L48" s="2">
        <f t="shared" si="7"/>
        <v>3.4186340456517184</v>
      </c>
    </row>
    <row r="49" spans="1:12" ht="12.75">
      <c r="A49" s="2">
        <v>37</v>
      </c>
      <c r="B49" s="2">
        <v>22.22222</v>
      </c>
      <c r="C49" s="2">
        <f t="shared" si="0"/>
        <v>822.22214</v>
      </c>
      <c r="E49" s="2">
        <v>41</v>
      </c>
      <c r="F49" s="2">
        <v>22.22222</v>
      </c>
      <c r="G49" s="2">
        <f t="shared" si="1"/>
        <v>911.11102</v>
      </c>
      <c r="J49">
        <f t="shared" si="2"/>
        <v>1.7599999999999999E-06</v>
      </c>
      <c r="K49">
        <f t="shared" si="6"/>
        <v>1414578.7901165497</v>
      </c>
      <c r="L49" s="2">
        <f>J49*K49</f>
        <v>2.4896586706051274</v>
      </c>
    </row>
    <row r="50" spans="1:12" ht="12.75">
      <c r="A50" s="2">
        <v>43</v>
      </c>
      <c r="B50" s="2">
        <v>22.22222</v>
      </c>
      <c r="C50" s="2">
        <f t="shared" si="0"/>
        <v>955.55546</v>
      </c>
      <c r="E50" s="2">
        <v>41</v>
      </c>
      <c r="F50" s="2">
        <v>22.22222</v>
      </c>
      <c r="G50" s="2">
        <f>E50*F50</f>
        <v>911.11102</v>
      </c>
      <c r="J50">
        <f t="shared" si="2"/>
        <v>1.7599999999999999E-06</v>
      </c>
      <c r="K50">
        <f t="shared" si="6"/>
        <v>1942405.7077566583</v>
      </c>
      <c r="L50" s="2">
        <f>J50*K50</f>
        <v>3.4186340456517184</v>
      </c>
    </row>
    <row r="51" spans="1:12" ht="12.75">
      <c r="A51" s="2">
        <v>31</v>
      </c>
      <c r="B51" s="2">
        <v>22.22222</v>
      </c>
      <c r="C51" s="2">
        <f t="shared" si="0"/>
        <v>688.88882</v>
      </c>
      <c r="E51" s="2">
        <v>42</v>
      </c>
      <c r="F51" s="2">
        <v>22.22222</v>
      </c>
      <c r="G51" s="2">
        <f t="shared" si="1"/>
        <v>933.33324</v>
      </c>
      <c r="J51">
        <f t="shared" si="2"/>
        <v>1.7599999999999999E-06</v>
      </c>
      <c r="K51">
        <f t="shared" si="6"/>
        <v>973855.8519236568</v>
      </c>
      <c r="L51" s="2">
        <f>J51*K51</f>
        <v>1.7139862993856358</v>
      </c>
    </row>
    <row r="52" spans="1:12" ht="12.75">
      <c r="A52" s="2">
        <v>29</v>
      </c>
      <c r="B52" s="2">
        <v>22.22222</v>
      </c>
      <c r="C52" s="2">
        <f t="shared" si="0"/>
        <v>644.44438</v>
      </c>
      <c r="E52" s="2">
        <v>42</v>
      </c>
      <c r="F52" s="2">
        <v>22.22222</v>
      </c>
      <c r="G52" s="2">
        <f t="shared" si="1"/>
        <v>933.33324</v>
      </c>
      <c r="J52">
        <f t="shared" si="2"/>
        <v>1.7599999999999999E-06</v>
      </c>
      <c r="K52">
        <f t="shared" si="6"/>
        <v>846021.2661016198</v>
      </c>
      <c r="L52" s="2">
        <f>J52*K52</f>
        <v>1.4889974283388507</v>
      </c>
    </row>
    <row r="53" spans="1:12" ht="12.75">
      <c r="A53" s="2">
        <v>40</v>
      </c>
      <c r="B53" s="2">
        <v>22.22222</v>
      </c>
      <c r="C53" s="2">
        <f t="shared" si="0"/>
        <v>888.8888</v>
      </c>
      <c r="E53" s="2">
        <v>43</v>
      </c>
      <c r="F53" s="2">
        <v>22.22222</v>
      </c>
      <c r="G53" s="2">
        <f t="shared" si="1"/>
        <v>955.55546</v>
      </c>
      <c r="J53">
        <f t="shared" si="2"/>
        <v>1.7599999999999999E-06</v>
      </c>
      <c r="K53">
        <f t="shared" si="6"/>
        <v>1667508.613735971</v>
      </c>
      <c r="L53" s="2">
        <f aca="true" t="shared" si="8" ref="L53:L66">J53*K53</f>
        <v>2.934815160175309</v>
      </c>
    </row>
    <row r="54" spans="1:12" ht="12.75">
      <c r="A54" s="2">
        <v>37</v>
      </c>
      <c r="B54" s="2">
        <v>22.22222</v>
      </c>
      <c r="C54" s="2">
        <f t="shared" si="0"/>
        <v>822.22214</v>
      </c>
      <c r="E54" s="2">
        <v>43</v>
      </c>
      <c r="F54" s="2">
        <v>22.22222</v>
      </c>
      <c r="G54" s="2">
        <f t="shared" si="1"/>
        <v>955.55546</v>
      </c>
      <c r="J54">
        <f t="shared" si="2"/>
        <v>1.7599999999999999E-06</v>
      </c>
      <c r="K54">
        <f t="shared" si="6"/>
        <v>1414578.7901165497</v>
      </c>
      <c r="L54" s="2">
        <f t="shared" si="8"/>
        <v>2.4896586706051274</v>
      </c>
    </row>
    <row r="55" spans="1:12" ht="12.75">
      <c r="A55" s="2">
        <v>30</v>
      </c>
      <c r="B55" s="2">
        <v>22.22222</v>
      </c>
      <c r="C55" s="2">
        <f t="shared" si="0"/>
        <v>666.6666</v>
      </c>
      <c r="E55" s="2">
        <v>43</v>
      </c>
      <c r="F55" s="2">
        <v>22.22222</v>
      </c>
      <c r="G55" s="2">
        <f t="shared" si="1"/>
        <v>955.55546</v>
      </c>
      <c r="J55">
        <f t="shared" si="2"/>
        <v>1.7599999999999999E-06</v>
      </c>
      <c r="K55">
        <f t="shared" si="6"/>
        <v>908756.1265534349</v>
      </c>
      <c r="L55" s="2">
        <f t="shared" si="8"/>
        <v>1.5994107827340454</v>
      </c>
    </row>
    <row r="56" spans="1:12" ht="12.75">
      <c r="A56" s="2">
        <v>40</v>
      </c>
      <c r="B56" s="2">
        <v>22.22222</v>
      </c>
      <c r="C56" s="2">
        <f t="shared" si="0"/>
        <v>888.8888</v>
      </c>
      <c r="E56" s="2">
        <v>43</v>
      </c>
      <c r="F56" s="2">
        <v>22.22222</v>
      </c>
      <c r="G56" s="2">
        <f t="shared" si="1"/>
        <v>955.55546</v>
      </c>
      <c r="J56">
        <f t="shared" si="2"/>
        <v>1.7599999999999999E-06</v>
      </c>
      <c r="K56">
        <f t="shared" si="6"/>
        <v>1667508.613735971</v>
      </c>
      <c r="L56" s="2">
        <f t="shared" si="8"/>
        <v>2.934815160175309</v>
      </c>
    </row>
    <row r="57" spans="1:12" ht="12.75">
      <c r="A57" s="2">
        <v>34</v>
      </c>
      <c r="B57" s="2">
        <v>22.22222</v>
      </c>
      <c r="C57" s="2">
        <f t="shared" si="0"/>
        <v>755.55548</v>
      </c>
      <c r="E57" s="2">
        <v>43</v>
      </c>
      <c r="F57" s="2">
        <v>22.22222</v>
      </c>
      <c r="G57" s="2">
        <f t="shared" si="1"/>
        <v>955.55546</v>
      </c>
      <c r="J57">
        <f t="shared" si="2"/>
        <v>1.7599999999999999E-06</v>
      </c>
      <c r="K57">
        <f t="shared" si="6"/>
        <v>1183428.4870912137</v>
      </c>
      <c r="L57" s="2">
        <f t="shared" si="8"/>
        <v>2.082834137280536</v>
      </c>
    </row>
    <row r="58" spans="1:12" ht="12.75">
      <c r="A58" s="2">
        <v>38</v>
      </c>
      <c r="B58" s="2">
        <v>22.22222</v>
      </c>
      <c r="C58" s="2">
        <f t="shared" si="0"/>
        <v>844.44436</v>
      </c>
      <c r="E58" s="2">
        <v>43</v>
      </c>
      <c r="F58" s="2">
        <v>22.22222</v>
      </c>
      <c r="G58" s="2">
        <f>E58*F58</f>
        <v>955.55546</v>
      </c>
      <c r="J58">
        <f t="shared" si="2"/>
        <v>1.7599999999999999E-06</v>
      </c>
      <c r="K58">
        <f t="shared" si="6"/>
        <v>1496459.2433546202</v>
      </c>
      <c r="L58" s="2">
        <f t="shared" si="8"/>
        <v>2.6337682683041312</v>
      </c>
    </row>
    <row r="59" spans="1:12" ht="12.75">
      <c r="A59" s="2">
        <v>46</v>
      </c>
      <c r="B59" s="2">
        <v>22.22222</v>
      </c>
      <c r="C59" s="2">
        <f t="shared" si="0"/>
        <v>1022.22212</v>
      </c>
      <c r="E59" s="2">
        <v>44</v>
      </c>
      <c r="F59" s="2">
        <v>22.22222</v>
      </c>
      <c r="G59" s="2">
        <f t="shared" si="1"/>
        <v>977.77768</v>
      </c>
      <c r="J59">
        <f t="shared" si="2"/>
        <v>1.7599999999999999E-06</v>
      </c>
      <c r="K59">
        <f t="shared" si="6"/>
        <v>2239445.661877834</v>
      </c>
      <c r="L59" s="2">
        <f t="shared" si="8"/>
        <v>3.941424364904987</v>
      </c>
    </row>
    <row r="60" spans="1:12" ht="12.75">
      <c r="A60" s="2">
        <v>36</v>
      </c>
      <c r="B60" s="2">
        <v>22.22222</v>
      </c>
      <c r="C60" s="2">
        <f aca="true" t="shared" si="9" ref="C60:C66">A60*B60</f>
        <v>799.99992</v>
      </c>
      <c r="E60" s="2">
        <v>45</v>
      </c>
      <c r="F60" s="2">
        <v>22.22222</v>
      </c>
      <c r="G60" s="2">
        <f t="shared" si="1"/>
        <v>999.9999</v>
      </c>
      <c r="J60">
        <f t="shared" si="2"/>
        <v>1.7599999999999999E-06</v>
      </c>
      <c r="K60">
        <f t="shared" si="6"/>
        <v>1335118.3991413852</v>
      </c>
      <c r="L60" s="2">
        <f t="shared" si="8"/>
        <v>2.349808382488838</v>
      </c>
    </row>
    <row r="61" spans="1:12" ht="12.75">
      <c r="A61" s="2">
        <v>43</v>
      </c>
      <c r="B61" s="2">
        <v>22.22222</v>
      </c>
      <c r="C61" s="2">
        <f t="shared" si="9"/>
        <v>955.55546</v>
      </c>
      <c r="E61" s="2">
        <v>45</v>
      </c>
      <c r="F61" s="2">
        <v>22.22222</v>
      </c>
      <c r="G61" s="2">
        <f t="shared" si="1"/>
        <v>999.9999</v>
      </c>
      <c r="J61">
        <f t="shared" si="2"/>
        <v>1.7599999999999999E-06</v>
      </c>
      <c r="K61">
        <f t="shared" si="6"/>
        <v>1942405.7077566583</v>
      </c>
      <c r="L61" s="2">
        <f t="shared" si="8"/>
        <v>3.4186340456517184</v>
      </c>
    </row>
    <row r="62" spans="1:12" ht="12.75">
      <c r="A62" s="2">
        <v>39</v>
      </c>
      <c r="B62" s="2">
        <v>22.22222</v>
      </c>
      <c r="C62" s="2">
        <f t="shared" si="9"/>
        <v>866.66658</v>
      </c>
      <c r="E62" s="2">
        <v>45</v>
      </c>
      <c r="F62" s="2">
        <v>22.22222</v>
      </c>
      <c r="G62" s="2">
        <f t="shared" si="1"/>
        <v>999.9999</v>
      </c>
      <c r="J62">
        <f t="shared" si="2"/>
        <v>1.7599999999999999E-06</v>
      </c>
      <c r="K62">
        <f t="shared" si="6"/>
        <v>1580766.869300144</v>
      </c>
      <c r="L62" s="2">
        <f t="shared" si="8"/>
        <v>2.782149689968253</v>
      </c>
    </row>
    <row r="63" spans="1:12" ht="12.75">
      <c r="A63" s="2">
        <v>39</v>
      </c>
      <c r="B63" s="2">
        <v>22.22222</v>
      </c>
      <c r="C63" s="2">
        <f t="shared" si="9"/>
        <v>866.66658</v>
      </c>
      <c r="E63" s="2">
        <v>45</v>
      </c>
      <c r="F63" s="2">
        <v>22.22222</v>
      </c>
      <c r="G63" s="2">
        <f t="shared" si="1"/>
        <v>999.9999</v>
      </c>
      <c r="J63">
        <f t="shared" si="2"/>
        <v>1.7599999999999999E-06</v>
      </c>
      <c r="K63">
        <f t="shared" si="6"/>
        <v>1580766.869300144</v>
      </c>
      <c r="L63" s="2">
        <f t="shared" si="8"/>
        <v>2.782149689968253</v>
      </c>
    </row>
    <row r="64" spans="1:12" ht="12.75">
      <c r="A64" s="2">
        <v>41</v>
      </c>
      <c r="B64" s="2">
        <v>22.22222</v>
      </c>
      <c r="C64" s="2">
        <f t="shared" si="9"/>
        <v>911.11102</v>
      </c>
      <c r="E64" s="2">
        <v>46</v>
      </c>
      <c r="F64" s="2">
        <v>22.22222</v>
      </c>
      <c r="G64" s="2">
        <f t="shared" si="1"/>
        <v>1022.22212</v>
      </c>
      <c r="J64">
        <f t="shared" si="2"/>
        <v>1.7599999999999999E-06</v>
      </c>
      <c r="K64">
        <f t="shared" si="6"/>
        <v>1756691.2656768844</v>
      </c>
      <c r="L64" s="2">
        <f t="shared" si="8"/>
        <v>3.0917766275913166</v>
      </c>
    </row>
    <row r="65" spans="1:12" ht="12.75">
      <c r="A65" s="2">
        <v>33</v>
      </c>
      <c r="B65" s="2">
        <v>22.22222</v>
      </c>
      <c r="C65" s="2">
        <f t="shared" si="9"/>
        <v>733.33326</v>
      </c>
      <c r="E65" s="2">
        <v>48</v>
      </c>
      <c r="F65" s="2">
        <v>22.22222</v>
      </c>
      <c r="G65" s="2">
        <f t="shared" si="1"/>
        <v>1066.6665600000001</v>
      </c>
      <c r="J65">
        <f t="shared" si="2"/>
        <v>1.7599999999999999E-06</v>
      </c>
      <c r="K65">
        <f t="shared" si="6"/>
        <v>1111183.8416126</v>
      </c>
      <c r="L65" s="2">
        <f t="shared" si="8"/>
        <v>1.955683561238176</v>
      </c>
    </row>
    <row r="66" spans="1:12" ht="12.75">
      <c r="A66" s="2">
        <v>39</v>
      </c>
      <c r="B66" s="2">
        <v>22.22222</v>
      </c>
      <c r="C66" s="2">
        <f t="shared" si="9"/>
        <v>866.66658</v>
      </c>
      <c r="E66" s="2">
        <v>55</v>
      </c>
      <c r="F66" s="2">
        <v>22.22222</v>
      </c>
      <c r="G66" s="2">
        <f t="shared" si="1"/>
        <v>1222.2221</v>
      </c>
      <c r="J66">
        <f t="shared" si="2"/>
        <v>1.7599999999999999E-06</v>
      </c>
      <c r="K66">
        <f t="shared" si="6"/>
        <v>1580766.869300144</v>
      </c>
      <c r="L66" s="2">
        <f t="shared" si="8"/>
        <v>2.782149689968253</v>
      </c>
    </row>
    <row r="67" spans="1:12" ht="12.75">
      <c r="A67" s="2"/>
      <c r="B67" s="2"/>
      <c r="C67" s="2"/>
      <c r="E67" s="2"/>
      <c r="F67" s="2"/>
      <c r="G67" s="2"/>
      <c r="J67">
        <v>63</v>
      </c>
      <c r="L67" s="2">
        <f>SUM(L4:L66)</f>
        <v>172.19129630137778</v>
      </c>
    </row>
    <row r="68" spans="1:12" ht="12.75">
      <c r="A68" s="2"/>
      <c r="B68" s="2"/>
      <c r="C68" t="s">
        <v>8</v>
      </c>
      <c r="D68">
        <f>COUNT(C4:C66)</f>
        <v>63</v>
      </c>
      <c r="J68" t="s">
        <v>25</v>
      </c>
      <c r="L68" s="2"/>
    </row>
    <row r="69" spans="1:12" ht="12.75">
      <c r="A69" s="3" t="s">
        <v>9</v>
      </c>
      <c r="B69" s="2">
        <f>MIN(C4:C66)</f>
        <v>577.77772</v>
      </c>
      <c r="C69" t="s">
        <v>10</v>
      </c>
      <c r="D69">
        <f>AVERAGE(C4:C66)</f>
        <v>850.7935657142856</v>
      </c>
      <c r="J69" t="s">
        <v>26</v>
      </c>
      <c r="L69" s="2">
        <f>L67/J67</f>
        <v>2.7331951793869487</v>
      </c>
    </row>
    <row r="70" spans="1:4" ht="12.75">
      <c r="A70" s="3" t="s">
        <v>11</v>
      </c>
      <c r="B70" s="2">
        <f>MAX(C4:C66)</f>
        <v>1222.2221</v>
      </c>
      <c r="C70" t="s">
        <v>12</v>
      </c>
      <c r="D70">
        <f>MEDIAN(C4:C66)</f>
        <v>844.44436</v>
      </c>
    </row>
    <row r="71" spans="2:4" ht="12.75">
      <c r="B71" s="2"/>
      <c r="C71" t="s">
        <v>13</v>
      </c>
      <c r="D71">
        <f>STDEV(C4:C66)</f>
        <v>116.11858988059004</v>
      </c>
    </row>
    <row r="72" spans="1:12" ht="12.75">
      <c r="A72" s="2"/>
      <c r="B72" s="2"/>
      <c r="C72" s="2"/>
      <c r="D72" s="2"/>
      <c r="L72">
        <v>2.7332</v>
      </c>
    </row>
    <row r="73" spans="1:5" ht="12.75">
      <c r="A73" s="2"/>
      <c r="E73" s="2"/>
    </row>
    <row r="74" spans="1:4" ht="12.75">
      <c r="A74" s="2"/>
      <c r="B74" s="2"/>
      <c r="C74" t="s">
        <v>8</v>
      </c>
      <c r="D74">
        <v>63</v>
      </c>
    </row>
    <row r="75" spans="1:4" ht="12.75">
      <c r="A75" s="3" t="s">
        <v>9</v>
      </c>
      <c r="B75" s="2">
        <v>578</v>
      </c>
      <c r="C75" t="s">
        <v>10</v>
      </c>
      <c r="D75">
        <v>851</v>
      </c>
    </row>
    <row r="76" spans="1:4" ht="12.75">
      <c r="A76" s="3" t="s">
        <v>11</v>
      </c>
      <c r="B76" s="2">
        <v>1222</v>
      </c>
      <c r="C76" t="s">
        <v>12</v>
      </c>
      <c r="D76">
        <v>844</v>
      </c>
    </row>
    <row r="77" spans="2:4" ht="12.75">
      <c r="B77" s="2"/>
      <c r="C77" t="s">
        <v>13</v>
      </c>
      <c r="D77">
        <v>116.1</v>
      </c>
    </row>
    <row r="78" spans="1:4" ht="12.75">
      <c r="A78" s="2"/>
      <c r="B78" s="2"/>
      <c r="C78" s="2"/>
      <c r="D78" s="2"/>
    </row>
    <row r="79" spans="1:6" ht="12.75">
      <c r="A79" t="s">
        <v>0</v>
      </c>
      <c r="B79" t="s">
        <v>1</v>
      </c>
      <c r="C79" s="1">
        <v>37159</v>
      </c>
      <c r="E79" t="s">
        <v>14</v>
      </c>
      <c r="F79" t="s">
        <v>3</v>
      </c>
    </row>
    <row r="80" spans="1:6" ht="12.75">
      <c r="A80" t="s">
        <v>25</v>
      </c>
      <c r="C80" t="s">
        <v>4</v>
      </c>
      <c r="D80" t="s">
        <v>5</v>
      </c>
      <c r="E80" t="s">
        <v>6</v>
      </c>
      <c r="F80" s="2">
        <v>3.926549</v>
      </c>
    </row>
    <row r="81" ht="12.75">
      <c r="A81">
        <v>2.7332</v>
      </c>
    </row>
    <row r="82" spans="1:10" ht="15">
      <c r="A82" s="5"/>
      <c r="B82" s="8"/>
      <c r="C82" s="6" t="s">
        <v>31</v>
      </c>
      <c r="D82" s="9" t="s">
        <v>32</v>
      </c>
      <c r="E82" s="6" t="s">
        <v>31</v>
      </c>
      <c r="F82" s="9" t="s">
        <v>33</v>
      </c>
      <c r="G82" t="s">
        <v>34</v>
      </c>
      <c r="H82" s="2" t="s">
        <v>34</v>
      </c>
      <c r="I82" t="s">
        <v>35</v>
      </c>
      <c r="J82" s="2" t="s">
        <v>34</v>
      </c>
    </row>
    <row r="83" spans="1:10" ht="15">
      <c r="A83" s="8"/>
      <c r="B83" s="10" t="s">
        <v>36</v>
      </c>
      <c r="C83" s="6" t="s">
        <v>37</v>
      </c>
      <c r="D83" s="9" t="s">
        <v>38</v>
      </c>
      <c r="E83" s="6" t="s">
        <v>37</v>
      </c>
      <c r="F83" s="9" t="s">
        <v>39</v>
      </c>
      <c r="G83" t="s">
        <v>40</v>
      </c>
      <c r="H83" s="11" t="s">
        <v>41</v>
      </c>
      <c r="I83" t="s">
        <v>42</v>
      </c>
      <c r="J83" t="s">
        <v>43</v>
      </c>
    </row>
    <row r="84" spans="1:10" ht="15">
      <c r="A84" s="8" t="s">
        <v>44</v>
      </c>
      <c r="B84" s="10">
        <v>11.2</v>
      </c>
      <c r="C84" s="6">
        <v>51</v>
      </c>
      <c r="D84" s="12" t="s">
        <v>55</v>
      </c>
      <c r="E84" s="12" t="s">
        <v>56</v>
      </c>
      <c r="F84" s="13">
        <f aca="true" t="shared" si="10" ref="F84:F90">C84*D84/E84</f>
        <v>5724.945295404814</v>
      </c>
      <c r="G84" s="5" t="s">
        <v>30</v>
      </c>
      <c r="H84" s="14" t="s">
        <v>30</v>
      </c>
      <c r="J84" s="14" t="s">
        <v>45</v>
      </c>
    </row>
    <row r="85" spans="1:10" ht="15">
      <c r="A85" s="8" t="s">
        <v>46</v>
      </c>
      <c r="B85" s="10">
        <v>12.5</v>
      </c>
      <c r="C85" s="15">
        <v>58</v>
      </c>
      <c r="D85" s="12" t="s">
        <v>55</v>
      </c>
      <c r="E85" s="12" t="s">
        <v>56</v>
      </c>
      <c r="F85" s="13">
        <f t="shared" si="10"/>
        <v>6510.722100656455</v>
      </c>
      <c r="G85" s="2">
        <v>3.926549</v>
      </c>
      <c r="H85" s="16">
        <f aca="true" t="shared" si="11" ref="H85:H90">F85*G85</f>
        <v>25564.669353610505</v>
      </c>
      <c r="I85">
        <v>1250</v>
      </c>
      <c r="J85" s="16">
        <f aca="true" t="shared" si="12" ref="J85:J90">H85/I85</f>
        <v>20.451735482888402</v>
      </c>
    </row>
    <row r="86" spans="1:10" ht="15">
      <c r="A86" s="8" t="s">
        <v>47</v>
      </c>
      <c r="B86" s="10">
        <v>18.2</v>
      </c>
      <c r="C86" s="15">
        <v>83</v>
      </c>
      <c r="D86" s="12" t="s">
        <v>55</v>
      </c>
      <c r="E86" s="12" t="s">
        <v>56</v>
      </c>
      <c r="F86" s="13">
        <f t="shared" si="10"/>
        <v>9317.06783369803</v>
      </c>
      <c r="G86">
        <v>2.7332</v>
      </c>
      <c r="H86" s="16">
        <f t="shared" si="11"/>
        <v>25465.40980306346</v>
      </c>
      <c r="I86">
        <v>1250</v>
      </c>
      <c r="J86" s="16">
        <f t="shared" si="12"/>
        <v>20.37232784245077</v>
      </c>
    </row>
    <row r="87" spans="1:10" ht="15">
      <c r="A87" s="8" t="s">
        <v>48</v>
      </c>
      <c r="B87" s="10">
        <v>0</v>
      </c>
      <c r="C87" s="15">
        <v>0</v>
      </c>
      <c r="D87" s="12" t="s">
        <v>55</v>
      </c>
      <c r="E87" s="12" t="s">
        <v>56</v>
      </c>
      <c r="F87" s="13">
        <f t="shared" si="10"/>
        <v>0</v>
      </c>
      <c r="G87">
        <v>0.2</v>
      </c>
      <c r="H87" s="16">
        <f t="shared" si="11"/>
        <v>0</v>
      </c>
      <c r="I87">
        <v>1250</v>
      </c>
      <c r="J87" s="16">
        <f t="shared" si="12"/>
        <v>0</v>
      </c>
    </row>
    <row r="88" spans="1:10" ht="15">
      <c r="A88" s="8" t="s">
        <v>49</v>
      </c>
      <c r="B88" s="10">
        <v>1.5</v>
      </c>
      <c r="C88" s="15">
        <v>7</v>
      </c>
      <c r="D88" s="12" t="s">
        <v>55</v>
      </c>
      <c r="E88" s="12" t="s">
        <v>56</v>
      </c>
      <c r="F88" s="13">
        <f t="shared" si="10"/>
        <v>785.7768052516411</v>
      </c>
      <c r="G88">
        <v>4.4827</v>
      </c>
      <c r="H88" s="16">
        <f t="shared" si="11"/>
        <v>3522.401684901532</v>
      </c>
      <c r="I88">
        <v>1250</v>
      </c>
      <c r="J88" s="16">
        <f t="shared" si="12"/>
        <v>2.8179213479212257</v>
      </c>
    </row>
    <row r="89" spans="1:10" ht="15">
      <c r="A89" s="8" t="s">
        <v>50</v>
      </c>
      <c r="B89" s="17">
        <v>32.2</v>
      </c>
      <c r="C89" s="15">
        <v>147</v>
      </c>
      <c r="D89" s="12" t="s">
        <v>55</v>
      </c>
      <c r="E89" s="12" t="s">
        <v>56</v>
      </c>
      <c r="F89" s="13">
        <f t="shared" si="10"/>
        <v>16501.312910284465</v>
      </c>
      <c r="G89">
        <v>8.164</v>
      </c>
      <c r="H89" s="16">
        <f t="shared" si="11"/>
        <v>134716.71859956236</v>
      </c>
      <c r="I89">
        <v>1250</v>
      </c>
      <c r="J89" s="16">
        <f t="shared" si="12"/>
        <v>107.7733748796499</v>
      </c>
    </row>
    <row r="90" spans="1:10" ht="15">
      <c r="A90" s="8" t="s">
        <v>51</v>
      </c>
      <c r="B90" s="17">
        <v>24.4</v>
      </c>
      <c r="C90" s="15">
        <v>111</v>
      </c>
      <c r="D90" s="12" t="s">
        <v>55</v>
      </c>
      <c r="E90" s="12" t="s">
        <v>56</v>
      </c>
      <c r="F90" s="13">
        <f t="shared" si="10"/>
        <v>12460.175054704596</v>
      </c>
      <c r="G90">
        <v>1.0681</v>
      </c>
      <c r="H90" s="16">
        <f t="shared" si="11"/>
        <v>13308.712975929979</v>
      </c>
      <c r="I90">
        <v>1250</v>
      </c>
      <c r="J90" s="16">
        <f t="shared" si="12"/>
        <v>10.646970380743983</v>
      </c>
    </row>
    <row r="91" spans="1:10" ht="15">
      <c r="A91" s="8" t="s">
        <v>52</v>
      </c>
      <c r="B91" s="10">
        <f>SUM(B84:B90)</f>
        <v>100</v>
      </c>
      <c r="C91">
        <f>SUM(C84:C90)</f>
        <v>457</v>
      </c>
      <c r="D91" s="12"/>
      <c r="E91" s="18"/>
      <c r="F91" s="16">
        <f>SUM(F84:F90)</f>
        <v>51300</v>
      </c>
      <c r="H91" s="16">
        <f>SUM(H85:H90)</f>
        <v>202577.91241706783</v>
      </c>
      <c r="J91">
        <f>SUM(J85:J90)</f>
        <v>162.06232993365427</v>
      </c>
    </row>
    <row r="93" spans="1:6" ht="15">
      <c r="A93" s="19" t="s">
        <v>53</v>
      </c>
      <c r="B93" s="12" t="s">
        <v>55</v>
      </c>
      <c r="C93" s="18"/>
      <c r="D93" s="18"/>
      <c r="E93" s="18"/>
      <c r="F93" s="18"/>
    </row>
    <row r="94" spans="1:5" ht="15">
      <c r="A94" s="20">
        <v>1250</v>
      </c>
      <c r="D94" s="19" t="s">
        <v>54</v>
      </c>
      <c r="E94">
        <v>1250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F54" sqref="F54"/>
    </sheetView>
  </sheetViews>
  <sheetFormatPr defaultColWidth="11.421875" defaultRowHeight="12.75"/>
  <cols>
    <col min="1" max="1" width="12.7109375" style="0" customWidth="1"/>
    <col min="3" max="3" width="12.7109375" style="0" customWidth="1"/>
    <col min="5" max="5" width="1.7109375" style="0" customWidth="1"/>
    <col min="6" max="6" width="12.7109375" style="0" customWidth="1"/>
  </cols>
  <sheetData>
    <row r="1" spans="1:2" ht="12.75">
      <c r="A1" s="2" t="s">
        <v>2</v>
      </c>
      <c r="B1" s="1"/>
    </row>
    <row r="2" spans="1:7" ht="12.75">
      <c r="A2" t="s">
        <v>16</v>
      </c>
      <c r="C2" t="s">
        <v>16</v>
      </c>
      <c r="D2" s="2" t="s">
        <v>14</v>
      </c>
      <c r="E2" s="2"/>
      <c r="F2" t="s">
        <v>17</v>
      </c>
      <c r="G2" s="2" t="s">
        <v>14</v>
      </c>
    </row>
    <row r="3" spans="1:7" ht="12.75">
      <c r="A3" s="2" t="s">
        <v>15</v>
      </c>
      <c r="B3" s="2" t="s">
        <v>8</v>
      </c>
      <c r="C3" s="2" t="s">
        <v>15</v>
      </c>
      <c r="D3" s="2" t="s">
        <v>8</v>
      </c>
      <c r="E3" s="2"/>
      <c r="F3" s="2" t="s">
        <v>15</v>
      </c>
      <c r="G3" s="2" t="s">
        <v>8</v>
      </c>
    </row>
    <row r="4" spans="1:7" ht="12.75">
      <c r="A4" s="2">
        <v>400</v>
      </c>
      <c r="B4" s="2">
        <v>0</v>
      </c>
      <c r="C4" s="2">
        <v>400</v>
      </c>
      <c r="D4" s="2">
        <v>1</v>
      </c>
      <c r="E4" s="2"/>
      <c r="F4" s="2">
        <v>400</v>
      </c>
      <c r="G4" s="2">
        <v>0</v>
      </c>
    </row>
    <row r="5" spans="1:7" ht="12.75">
      <c r="A5" s="2">
        <v>500</v>
      </c>
      <c r="B5" s="2">
        <v>3</v>
      </c>
      <c r="C5" s="2">
        <v>500</v>
      </c>
      <c r="D5" s="2">
        <v>4</v>
      </c>
      <c r="E5" s="2"/>
      <c r="F5" s="2">
        <v>500</v>
      </c>
      <c r="G5" s="2">
        <v>2</v>
      </c>
    </row>
    <row r="6" spans="1:7" ht="12.75">
      <c r="A6" s="2">
        <v>600</v>
      </c>
      <c r="B6" s="2">
        <v>10</v>
      </c>
      <c r="C6" s="2">
        <v>600</v>
      </c>
      <c r="D6" s="2">
        <v>6</v>
      </c>
      <c r="E6" s="2"/>
      <c r="F6" s="2">
        <v>600</v>
      </c>
      <c r="G6" s="2">
        <v>2</v>
      </c>
    </row>
    <row r="7" spans="1:7" ht="12.75">
      <c r="A7" s="2">
        <v>700</v>
      </c>
      <c r="B7" s="2">
        <v>11</v>
      </c>
      <c r="C7" s="2">
        <v>700</v>
      </c>
      <c r="D7" s="2">
        <v>2</v>
      </c>
      <c r="E7" s="2"/>
      <c r="F7" s="2">
        <v>700</v>
      </c>
      <c r="G7" s="2">
        <v>5</v>
      </c>
    </row>
    <row r="8" spans="1:7" ht="12.75">
      <c r="A8" s="2">
        <v>800</v>
      </c>
      <c r="B8" s="2">
        <v>10</v>
      </c>
      <c r="C8" s="2">
        <v>800</v>
      </c>
      <c r="D8" s="2">
        <v>5</v>
      </c>
      <c r="E8" s="2"/>
      <c r="F8" s="2">
        <v>800</v>
      </c>
      <c r="G8" s="2">
        <v>4</v>
      </c>
    </row>
    <row r="9" spans="1:7" ht="12.75">
      <c r="A9" s="2">
        <v>900</v>
      </c>
      <c r="B9" s="2">
        <v>14</v>
      </c>
      <c r="C9" s="2">
        <v>900</v>
      </c>
      <c r="D9" s="2">
        <v>5</v>
      </c>
      <c r="E9" s="2"/>
      <c r="F9" s="2">
        <v>900</v>
      </c>
      <c r="G9" s="2">
        <v>6</v>
      </c>
    </row>
    <row r="10" spans="1:7" ht="12.75">
      <c r="A10" s="2">
        <v>1000</v>
      </c>
      <c r="B10" s="2">
        <v>10</v>
      </c>
      <c r="C10" s="2">
        <v>1000</v>
      </c>
      <c r="D10" s="2">
        <v>4</v>
      </c>
      <c r="E10" s="2"/>
      <c r="F10" s="2">
        <v>1000</v>
      </c>
      <c r="G10" s="2">
        <v>5</v>
      </c>
    </row>
    <row r="11" spans="1:7" ht="12.75">
      <c r="A11" s="2">
        <v>1100</v>
      </c>
      <c r="B11" s="2">
        <v>9</v>
      </c>
      <c r="C11" s="2">
        <v>1100</v>
      </c>
      <c r="D11" s="2">
        <v>10</v>
      </c>
      <c r="E11" s="2"/>
      <c r="F11" s="2">
        <v>1100</v>
      </c>
      <c r="G11" s="2">
        <v>5</v>
      </c>
    </row>
    <row r="12" spans="1:7" ht="12.75">
      <c r="A12" s="2">
        <v>1200</v>
      </c>
      <c r="B12" s="2">
        <v>12</v>
      </c>
      <c r="C12" s="2">
        <v>1200</v>
      </c>
      <c r="D12" s="2">
        <v>5</v>
      </c>
      <c r="E12" s="2"/>
      <c r="F12" s="2">
        <v>1200</v>
      </c>
      <c r="G12" s="2">
        <v>11</v>
      </c>
    </row>
    <row r="13" spans="1:7" ht="12.75">
      <c r="A13" s="2">
        <v>1300</v>
      </c>
      <c r="B13" s="2">
        <v>4</v>
      </c>
      <c r="C13" s="2">
        <v>1300</v>
      </c>
      <c r="D13" s="2">
        <v>10</v>
      </c>
      <c r="E13" s="2"/>
      <c r="F13" s="2">
        <v>1300</v>
      </c>
      <c r="G13" s="2">
        <v>4</v>
      </c>
    </row>
    <row r="14" spans="1:7" ht="12.75">
      <c r="A14" s="2">
        <v>1400</v>
      </c>
      <c r="B14" s="2">
        <v>1</v>
      </c>
      <c r="C14" s="2">
        <v>1400</v>
      </c>
      <c r="D14" s="2">
        <v>8</v>
      </c>
      <c r="E14" s="2"/>
      <c r="F14" s="2">
        <v>1400</v>
      </c>
      <c r="G14" s="2">
        <v>6</v>
      </c>
    </row>
    <row r="15" spans="1:7" ht="12.75">
      <c r="A15" s="2">
        <v>1500</v>
      </c>
      <c r="B15" s="2">
        <v>0</v>
      </c>
      <c r="C15" s="2">
        <v>1500</v>
      </c>
      <c r="D15" s="2">
        <v>13</v>
      </c>
      <c r="E15" s="2"/>
      <c r="F15" s="2">
        <v>1500</v>
      </c>
      <c r="G15" s="2">
        <v>2</v>
      </c>
    </row>
    <row r="16" spans="1:7" ht="12.75">
      <c r="A16" s="2">
        <v>1600</v>
      </c>
      <c r="B16" s="2">
        <v>2</v>
      </c>
      <c r="C16" s="2">
        <v>1600</v>
      </c>
      <c r="D16" s="2">
        <v>10</v>
      </c>
      <c r="E16" s="2"/>
      <c r="F16" s="2">
        <v>1600</v>
      </c>
      <c r="G16" s="2">
        <v>0</v>
      </c>
    </row>
    <row r="17" spans="1:7" ht="12.75">
      <c r="A17" s="2">
        <v>1700</v>
      </c>
      <c r="B17" s="2">
        <v>1</v>
      </c>
      <c r="C17" s="2">
        <v>1700</v>
      </c>
      <c r="D17" s="2">
        <v>8</v>
      </c>
      <c r="E17" s="2"/>
      <c r="F17" s="2">
        <v>1700</v>
      </c>
      <c r="G17" s="2">
        <v>1</v>
      </c>
    </row>
    <row r="18" spans="1:7" ht="12.75">
      <c r="A18" s="2">
        <v>1800</v>
      </c>
      <c r="B18" s="2">
        <v>0</v>
      </c>
      <c r="C18" s="2">
        <v>1800</v>
      </c>
      <c r="D18" s="2">
        <v>0</v>
      </c>
      <c r="E18" s="2"/>
      <c r="F18" s="2">
        <v>1800</v>
      </c>
      <c r="G18" s="2">
        <v>0</v>
      </c>
    </row>
    <row r="19" spans="1:7" ht="12.75">
      <c r="A19" s="2">
        <v>1900</v>
      </c>
      <c r="B19" s="2">
        <v>0</v>
      </c>
      <c r="C19" s="2">
        <v>1900</v>
      </c>
      <c r="D19" s="2">
        <v>2</v>
      </c>
      <c r="E19" s="2"/>
      <c r="F19" s="2">
        <v>1900</v>
      </c>
      <c r="G19" s="2">
        <v>2</v>
      </c>
    </row>
    <row r="20" spans="1:3" ht="12.75">
      <c r="A20" s="1">
        <v>37159</v>
      </c>
      <c r="C20" t="s">
        <v>2</v>
      </c>
    </row>
    <row r="21" spans="1:2" ht="12.75">
      <c r="A21" t="s">
        <v>18</v>
      </c>
      <c r="B21" s="2">
        <v>43</v>
      </c>
    </row>
    <row r="22" spans="1:2" ht="12.75">
      <c r="A22" t="s">
        <v>19</v>
      </c>
      <c r="B22" s="2">
        <v>5</v>
      </c>
    </row>
    <row r="23" spans="1:2" ht="12.75">
      <c r="A23" t="s">
        <v>20</v>
      </c>
      <c r="B23" s="2">
        <v>149</v>
      </c>
    </row>
    <row r="24" spans="1:2" ht="12.75">
      <c r="A24" t="s">
        <v>21</v>
      </c>
      <c r="B24" s="2">
        <v>176</v>
      </c>
    </row>
    <row r="25" spans="1:2" ht="12.75">
      <c r="A25" t="s">
        <v>22</v>
      </c>
      <c r="B25" s="2">
        <v>11</v>
      </c>
    </row>
    <row r="26" spans="1:2" ht="12.75">
      <c r="A26" t="s">
        <v>27</v>
      </c>
      <c r="B26" s="2">
        <v>15</v>
      </c>
    </row>
    <row r="27" ht="12.75">
      <c r="B27">
        <f>SUM(B21:B26)</f>
        <v>399</v>
      </c>
    </row>
    <row r="29" spans="1:6" ht="12.75">
      <c r="A29" s="2">
        <v>100</v>
      </c>
      <c r="B29" s="2">
        <v>43</v>
      </c>
      <c r="C29" s="2">
        <v>399</v>
      </c>
      <c r="D29" s="2">
        <f aca="true" t="shared" si="0" ref="D29:D34">A29*B29/C29</f>
        <v>10.776942355889725</v>
      </c>
      <c r="F29" s="2">
        <v>10.8</v>
      </c>
    </row>
    <row r="30" spans="1:6" ht="12.75">
      <c r="A30" s="2">
        <v>100</v>
      </c>
      <c r="B30" s="2">
        <v>5</v>
      </c>
      <c r="C30" s="2">
        <v>399</v>
      </c>
      <c r="D30" s="2">
        <f t="shared" si="0"/>
        <v>1.2531328320802004</v>
      </c>
      <c r="F30" s="2">
        <v>1.2</v>
      </c>
    </row>
    <row r="31" spans="1:6" ht="12.75">
      <c r="A31" s="2">
        <v>100</v>
      </c>
      <c r="B31" s="2">
        <v>149</v>
      </c>
      <c r="C31" s="2">
        <v>399</v>
      </c>
      <c r="D31" s="2">
        <f t="shared" si="0"/>
        <v>37.34335839598997</v>
      </c>
      <c r="F31" s="2">
        <v>37.3</v>
      </c>
    </row>
    <row r="32" spans="1:6" ht="12.75">
      <c r="A32" s="2">
        <v>100</v>
      </c>
      <c r="B32" s="2">
        <v>176</v>
      </c>
      <c r="C32" s="2">
        <v>399</v>
      </c>
      <c r="D32" s="2">
        <f t="shared" si="0"/>
        <v>44.11027568922306</v>
      </c>
      <c r="F32" s="2">
        <v>44.1</v>
      </c>
    </row>
    <row r="33" spans="1:6" ht="12.75">
      <c r="A33" s="2">
        <v>100</v>
      </c>
      <c r="B33" s="2">
        <v>11</v>
      </c>
      <c r="C33" s="2">
        <v>399</v>
      </c>
      <c r="D33" s="2">
        <f t="shared" si="0"/>
        <v>2.756892230576441</v>
      </c>
      <c r="F33" s="2">
        <v>2.8</v>
      </c>
    </row>
    <row r="34" spans="1:6" ht="12.75">
      <c r="A34" s="2">
        <v>100</v>
      </c>
      <c r="B34" s="2">
        <v>15</v>
      </c>
      <c r="C34" s="2">
        <v>399</v>
      </c>
      <c r="D34" s="2">
        <f t="shared" si="0"/>
        <v>3.7593984962406015</v>
      </c>
      <c r="F34" s="2">
        <v>3.8</v>
      </c>
    </row>
    <row r="35" spans="1:6" ht="12.75">
      <c r="A35" s="2" t="s">
        <v>14</v>
      </c>
      <c r="B35" s="2"/>
      <c r="C35" s="2"/>
      <c r="D35" s="2"/>
      <c r="F35">
        <f>SUM(F29:F34)</f>
        <v>100</v>
      </c>
    </row>
    <row r="36" spans="1:2" ht="12.75">
      <c r="A36" t="s">
        <v>18</v>
      </c>
      <c r="B36" s="2">
        <v>57</v>
      </c>
    </row>
    <row r="37" spans="1:2" ht="12.75">
      <c r="A37" t="s">
        <v>28</v>
      </c>
      <c r="B37" s="2">
        <v>83</v>
      </c>
    </row>
    <row r="38" spans="1:2" ht="12.75">
      <c r="A38" t="s">
        <v>19</v>
      </c>
      <c r="B38" s="2">
        <v>7</v>
      </c>
    </row>
    <row r="39" spans="1:2" ht="12.75">
      <c r="A39" t="s">
        <v>20</v>
      </c>
      <c r="B39" s="2">
        <v>111</v>
      </c>
    </row>
    <row r="40" spans="1:2" ht="12.75">
      <c r="A40" t="s">
        <v>21</v>
      </c>
      <c r="B40" s="2">
        <v>147</v>
      </c>
    </row>
    <row r="41" spans="1:2" ht="12.75">
      <c r="A41" t="s">
        <v>22</v>
      </c>
      <c r="B41" s="2">
        <v>24</v>
      </c>
    </row>
    <row r="42" spans="1:2" ht="12.75">
      <c r="A42" t="s">
        <v>23</v>
      </c>
      <c r="B42" s="2">
        <v>27</v>
      </c>
    </row>
    <row r="43" ht="12.75">
      <c r="B43">
        <f>SUM(B36:B42)</f>
        <v>456</v>
      </c>
    </row>
    <row r="46" spans="1:6" ht="12.75">
      <c r="A46" s="2">
        <v>100</v>
      </c>
      <c r="B46" s="2">
        <v>57</v>
      </c>
      <c r="C46" s="2">
        <v>456</v>
      </c>
      <c r="D46" s="2">
        <f aca="true" t="shared" si="1" ref="D46:D52">A46*B46/C46</f>
        <v>12.5</v>
      </c>
      <c r="F46" s="2">
        <v>12.5</v>
      </c>
    </row>
    <row r="47" spans="1:6" ht="12.75">
      <c r="A47" s="2">
        <v>100</v>
      </c>
      <c r="B47" s="2">
        <v>83</v>
      </c>
      <c r="C47" s="2">
        <v>456</v>
      </c>
      <c r="D47" s="2">
        <f t="shared" si="1"/>
        <v>18.20175438596491</v>
      </c>
      <c r="F47" s="2">
        <v>18.2</v>
      </c>
    </row>
    <row r="48" spans="1:6" ht="12.75">
      <c r="A48" s="2">
        <v>100</v>
      </c>
      <c r="B48" s="2">
        <v>7</v>
      </c>
      <c r="C48" s="2">
        <v>456</v>
      </c>
      <c r="D48" s="2">
        <f t="shared" si="1"/>
        <v>1.5350877192982457</v>
      </c>
      <c r="F48" s="2">
        <v>1.5</v>
      </c>
    </row>
    <row r="49" spans="1:6" ht="12.75">
      <c r="A49" s="2">
        <v>100</v>
      </c>
      <c r="B49" s="2">
        <v>111</v>
      </c>
      <c r="C49" s="2">
        <v>456</v>
      </c>
      <c r="D49" s="2">
        <f t="shared" si="1"/>
        <v>24.342105263157894</v>
      </c>
      <c r="F49" s="2">
        <v>24.4</v>
      </c>
    </row>
    <row r="50" spans="1:6" ht="12.75">
      <c r="A50" s="2">
        <v>100</v>
      </c>
      <c r="B50" s="2">
        <v>147</v>
      </c>
      <c r="C50" s="2">
        <v>456</v>
      </c>
      <c r="D50" s="2">
        <f t="shared" si="1"/>
        <v>32.23684210526316</v>
      </c>
      <c r="F50" s="2">
        <v>32.2</v>
      </c>
    </row>
    <row r="51" spans="1:6" ht="12.75">
      <c r="A51" s="2">
        <v>100</v>
      </c>
      <c r="B51" s="2">
        <v>24</v>
      </c>
      <c r="C51" s="2">
        <v>456</v>
      </c>
      <c r="D51" s="2">
        <f t="shared" si="1"/>
        <v>5.2631578947368425</v>
      </c>
      <c r="F51" s="2">
        <v>5.3</v>
      </c>
    </row>
    <row r="52" spans="1:6" ht="12.75">
      <c r="A52" s="2">
        <v>100</v>
      </c>
      <c r="B52" s="2">
        <v>27</v>
      </c>
      <c r="C52" s="2">
        <v>456</v>
      </c>
      <c r="D52" s="2">
        <f t="shared" si="1"/>
        <v>5.921052631578948</v>
      </c>
      <c r="F52" s="2">
        <v>5.9</v>
      </c>
    </row>
    <row r="53" spans="2:6" ht="12.75">
      <c r="B53">
        <f>SUM(B46:B52)</f>
        <v>456</v>
      </c>
      <c r="F53">
        <f>SUM(F46:F52)</f>
        <v>100.00000000000001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für Gewässer und Fischerei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Albert Keim</dc:creator>
  <cp:keywords/>
  <dc:description/>
  <cp:lastModifiedBy>Albert Keim</cp:lastModifiedBy>
  <cp:lastPrinted>2001-10-17T10:01:04Z</cp:lastPrinted>
  <dcterms:created xsi:type="dcterms:W3CDTF">1996-08-05T19:04:16Z</dcterms:created>
  <dcterms:modified xsi:type="dcterms:W3CDTF">2006-03-22T17:47:04Z</dcterms:modified>
  <cp:category/>
  <cp:version/>
  <cp:contentType/>
  <cp:contentStatus/>
</cp:coreProperties>
</file>